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ORTH CENTRAL WIB" sheetId="1" r:id="rId1"/>
  </sheets>
  <definedNames>
    <definedName name="_xlnm.Print_Area" localSheetId="0">'NORTH CENTRAL WIB'!$A$1:$G$84</definedName>
  </definedNames>
  <calcPr fullCalcOnLoad="1"/>
</workbook>
</file>

<file path=xl/sharedStrings.xml><?xml version="1.0" encoding="utf-8"?>
<sst xmlns="http://schemas.openxmlformats.org/spreadsheetml/2006/main" count="254" uniqueCount="133">
  <si>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</si>
  <si>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</si>
  <si>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</si>
  <si>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</si>
  <si>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</si>
  <si>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</si>
  <si>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</si>
  <si>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</si>
  <si>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</si>
  <si>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</si>
  <si>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</si>
  <si>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</si>
  <si>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</si>
  <si>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7003-1010</t>
  </si>
  <si>
    <t>CT EOL 19CCNCENNEGREA</t>
  </si>
  <si>
    <t>FUIREA18</t>
  </si>
  <si>
    <t>7002-6624</t>
  </si>
  <si>
    <t>REA8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</si>
  <si>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</si>
  <si>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</si>
  <si>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</si>
  <si>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</si>
  <si>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</si>
  <si>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</si>
  <si>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</si>
  <si>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</si>
  <si>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</si>
  <si>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</si>
  <si>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</si>
  <si>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</si>
  <si>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</si>
  <si>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</si>
  <si>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</si>
  <si>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DVOP</t>
  </si>
  <si>
    <t>FVETS2019</t>
  </si>
  <si>
    <t>7002-6628</t>
  </si>
  <si>
    <t>J309</t>
  </si>
  <si>
    <t>FUI2019</t>
  </si>
  <si>
    <t>J330</t>
  </si>
  <si>
    <t>ELDER AFFAIRS</t>
  </si>
  <si>
    <t>UI HEARINGS</t>
  </si>
  <si>
    <t>DOE-CAREER PATHWAYS</t>
  </si>
  <si>
    <t>MA COMMISSION FOR THE BLIND</t>
  </si>
  <si>
    <t>FUIREA19</t>
  </si>
  <si>
    <t>REA9</t>
  </si>
  <si>
    <t>BUDGET #1 FY20</t>
  </si>
  <si>
    <t>INITIAL AWARD FY20</t>
  </si>
  <si>
    <t>JULY 1, 2020-JUNE 30, 2021</t>
  </si>
  <si>
    <t>JULY 1, 2021-JUNE 30, 2022</t>
  </si>
  <si>
    <t>INITIAL AWARD FY21 AUGUST 11, 2020</t>
  </si>
  <si>
    <t>TO ADD FY21 WIOA FUNDS</t>
  </si>
  <si>
    <t>CT EOL 21CCNCENWIA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</si>
  <si>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</si>
  <si>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</si>
  <si>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</si>
  <si>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</si>
  <si>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</si>
  <si>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</si>
  <si>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</si>
  <si>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</si>
  <si>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21CCNCENVETSUI</t>
  </si>
  <si>
    <t>JULY 1, 2020-DEC 31, 2020</t>
  </si>
  <si>
    <t>FVETS2020</t>
  </si>
  <si>
    <t>J409</t>
  </si>
  <si>
    <t>TO ADD DVOP FUNDS</t>
  </si>
  <si>
    <t>BUDGET #1 FY21 AUGUST 14, 2020</t>
  </si>
  <si>
    <t>BUDGET #2 FY20</t>
  </si>
  <si>
    <t>CT EOL 21CCNCENWP</t>
  </si>
  <si>
    <t>FES2021</t>
  </si>
  <si>
    <t>K105</t>
  </si>
  <si>
    <t>K107</t>
  </si>
  <si>
    <t>BUDGET #2 FY21 SEPTEMBER 25 2020</t>
  </si>
  <si>
    <t>TO ADD FY21 WP  FUNDS</t>
  </si>
  <si>
    <t>BUDGET #3 FY20</t>
  </si>
  <si>
    <t>RAPID RESPONSE STATE STAFF</t>
  </si>
  <si>
    <t>FWIADWK21B</t>
  </si>
  <si>
    <t>OCT 1,  2020-JUNE 30, 2021</t>
  </si>
  <si>
    <t>FWIAADT21B</t>
  </si>
  <si>
    <t>BUDGET #3  FY21 NOVEMBER 23, 2020</t>
  </si>
  <si>
    <t>TO ADD FY21 RAPID RESPONSE WIOA &amp; MCB FUNDS</t>
  </si>
  <si>
    <t>BUDGET #4 FY20</t>
  </si>
  <si>
    <t>CT EOL 21CCNCENTRADE</t>
  </si>
  <si>
    <t>TRADE</t>
  </si>
  <si>
    <t>OCTOBER 1, 2019-JUNE 20,2020</t>
  </si>
  <si>
    <t>FTRADE2020</t>
  </si>
  <si>
    <t>J402</t>
  </si>
  <si>
    <t>ALLOCATION FOR UI SERVICES</t>
  </si>
  <si>
    <t>WIOA 15% OH</t>
  </si>
  <si>
    <t xml:space="preserve">FWIAADT20B </t>
  </si>
  <si>
    <t>TO ADD 15%, ALLOCATION FOR UI SERVICES &amp; TRADE FUNDS</t>
  </si>
  <si>
    <t>BUDGET #4  FY21 DECEMBER 1, 2020</t>
  </si>
  <si>
    <t>BUDGET #5 FY20</t>
  </si>
  <si>
    <t>CT EOL 21CCNCENSOSWTF</t>
  </si>
  <si>
    <t>JULY 1, 2020- JUNE 30, 2021</t>
  </si>
  <si>
    <t>WTRUSTF21</t>
  </si>
  <si>
    <t>K164</t>
  </si>
  <si>
    <t>BUDGET #5  FY21 DECEMBER 4, 2020</t>
  </si>
  <si>
    <t>TO ADD WTF FUNDS</t>
  </si>
  <si>
    <t>BUDGET #6 FY20</t>
  </si>
  <si>
    <t>DTA</t>
  </si>
  <si>
    <t>SPSS2021</t>
  </si>
  <si>
    <t>4400-1979</t>
  </si>
  <si>
    <t>J527</t>
  </si>
  <si>
    <t>OCTOBER 19, 2020-JUNE 30, 2021</t>
  </si>
  <si>
    <t>DOE2021B1</t>
  </si>
  <si>
    <t>7035-0002</t>
  </si>
  <si>
    <t>K117</t>
  </si>
  <si>
    <t xml:space="preserve">TO ADD DTA &amp; PARTNER FUNDS </t>
  </si>
  <si>
    <t>BUDGET #6  FY21 DECEMBER 11, 2020</t>
  </si>
  <si>
    <t>BUDGET #7 FY20</t>
  </si>
  <si>
    <t xml:space="preserve">TO ADD  PARTNER FUNDS </t>
  </si>
  <si>
    <t>BUDGET #7  FY21 DECEMBER 15, 2020</t>
  </si>
  <si>
    <t>OCTOBER 28, 2020-JUNE 30, 2021</t>
  </si>
  <si>
    <t xml:space="preserve"> FV002A1922</t>
  </si>
  <si>
    <t>7038-0107</t>
  </si>
  <si>
    <t xml:space="preserve"> K123 </t>
  </si>
  <si>
    <t>BUDGET #8 FY20</t>
  </si>
  <si>
    <t xml:space="preserve">TO ADD  DTA FUNDS </t>
  </si>
  <si>
    <t>BUDGET #8 FY21 DECEMBER 17, 2020</t>
  </si>
  <si>
    <t>BUDGET #9 FY20</t>
  </si>
  <si>
    <t xml:space="preserve">TO ADD SOS FUNDS </t>
  </si>
  <si>
    <t>STOSCC2021</t>
  </si>
  <si>
    <t>K184</t>
  </si>
  <si>
    <t>BUDGET #9 FY21 FEBRUARY 12, 2021</t>
  </si>
  <si>
    <t>BUDGET #10 FY20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</si>
  <si>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</si>
  <si>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</si>
  <si>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</si>
  <si>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</si>
  <si>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</si>
  <si>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</si>
  <si>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</si>
  <si>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#10 FY21 FEBRUARY 17,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</si>
</sst>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7" fontId="12" fillId="0" borderId="10" xfId="44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4" fontId="12" fillId="0" borderId="10" xfId="44" applyFont="1" applyFill="1" applyBorder="1" applyAlignment="1">
      <alignment horizontal="center" wrapText="1"/>
    </xf>
    <xf numFmtId="44" fontId="12" fillId="0" borderId="15" xfId="44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44" fontId="12" fillId="0" borderId="10" xfId="44" applyNumberFormat="1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120" zoomScaleNormal="120" zoomScalePageLayoutView="0" workbookViewId="0" topLeftCell="C4">
      <selection activeCell="Q80" sqref="Q80"/>
    </sheetView>
  </sheetViews>
  <sheetFormatPr defaultColWidth="9.140625" defaultRowHeight="12.75"/>
  <cols>
    <col min="1" max="1" width="6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16" width="13.7109375" style="4" hidden="1" customWidth="1"/>
    <col min="17" max="17" width="13.7109375" style="4" customWidth="1"/>
    <col min="18" max="18" width="12.140625" style="3" hidden="1" customWidth="1"/>
    <col min="19" max="19" width="13.28125" style="3" bestFit="1" customWidth="1"/>
    <col min="20" max="16384" width="9.140625" style="3" customWidth="1"/>
  </cols>
  <sheetData>
    <row r="1" spans="2:17" ht="29.25" customHeight="1">
      <c r="B1" s="94" t="s">
        <v>10</v>
      </c>
      <c r="C1" s="95"/>
      <c r="D1" s="95"/>
      <c r="E1" s="95"/>
      <c r="F1" s="95"/>
      <c r="G1" s="95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8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46</v>
      </c>
      <c r="H4" s="62" t="s">
        <v>45</v>
      </c>
      <c r="I4" s="62" t="s">
        <v>66</v>
      </c>
      <c r="J4" s="62" t="s">
        <v>73</v>
      </c>
      <c r="K4" s="62" t="s">
        <v>80</v>
      </c>
      <c r="L4" s="62" t="s">
        <v>91</v>
      </c>
      <c r="M4" s="62" t="s">
        <v>98</v>
      </c>
      <c r="N4" s="62" t="s">
        <v>109</v>
      </c>
      <c r="O4" s="62" t="s">
        <v>116</v>
      </c>
      <c r="P4" s="62" t="s">
        <v>119</v>
      </c>
      <c r="Q4" s="62" t="s">
        <v>124</v>
      </c>
      <c r="R4" s="14" t="s">
        <v>6</v>
      </c>
    </row>
    <row r="5" spans="1:18" s="9" customFormat="1" ht="16.5" hidden="1">
      <c r="A5" s="56"/>
      <c r="B5" s="57"/>
      <c r="C5" s="58"/>
      <c r="D5" s="58"/>
      <c r="E5" s="58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spans="1:18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8" t="s">
        <v>12</v>
      </c>
    </row>
    <row r="7" spans="1:18" s="30" customFormat="1" ht="19.5" customHeight="1" hidden="1">
      <c r="A7" s="17" t="s">
        <v>81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8" t="s">
        <v>12</v>
      </c>
    </row>
    <row r="8" spans="1:18" s="15" customFormat="1" ht="16.5" hidden="1">
      <c r="A8" s="35" t="s">
        <v>82</v>
      </c>
      <c r="B8" s="68" t="s">
        <v>83</v>
      </c>
      <c r="C8" s="54" t="s">
        <v>84</v>
      </c>
      <c r="D8" s="17" t="s">
        <v>13</v>
      </c>
      <c r="E8" s="17" t="s">
        <v>85</v>
      </c>
      <c r="F8" s="17">
        <v>17.245</v>
      </c>
      <c r="G8" s="21"/>
      <c r="H8" s="21"/>
      <c r="I8" s="21"/>
      <c r="J8" s="21"/>
      <c r="K8" s="71">
        <f>93001.37-2</f>
        <v>92999.37</v>
      </c>
      <c r="L8" s="71"/>
      <c r="M8" s="71"/>
      <c r="N8" s="71"/>
      <c r="O8" s="71"/>
      <c r="P8" s="71"/>
      <c r="Q8" s="71"/>
      <c r="R8" s="37">
        <f>SUM(J8:K8)</f>
        <v>92999.37</v>
      </c>
    </row>
    <row r="9" spans="1:18" s="15" customFormat="1" ht="16.5" hidden="1">
      <c r="A9" s="35" t="s">
        <v>82</v>
      </c>
      <c r="B9" s="28" t="s">
        <v>47</v>
      </c>
      <c r="C9" s="54" t="s">
        <v>84</v>
      </c>
      <c r="D9" s="17" t="s">
        <v>13</v>
      </c>
      <c r="E9" s="17" t="s">
        <v>85</v>
      </c>
      <c r="F9" s="17">
        <v>17.245</v>
      </c>
      <c r="G9" s="21"/>
      <c r="H9" s="21"/>
      <c r="I9" s="21"/>
      <c r="J9" s="21"/>
      <c r="K9" s="71">
        <v>1</v>
      </c>
      <c r="L9" s="71"/>
      <c r="M9" s="71"/>
      <c r="N9" s="71"/>
      <c r="O9" s="71"/>
      <c r="P9" s="71"/>
      <c r="Q9" s="71"/>
      <c r="R9" s="37">
        <f>SUM(J9:K9)</f>
        <v>1</v>
      </c>
    </row>
    <row r="10" spans="1:18" s="15" customFormat="1" ht="16.5" hidden="1">
      <c r="A10" s="35" t="s">
        <v>82</v>
      </c>
      <c r="B10" s="28" t="s">
        <v>48</v>
      </c>
      <c r="C10" s="54" t="s">
        <v>84</v>
      </c>
      <c r="D10" s="17" t="s">
        <v>13</v>
      </c>
      <c r="E10" s="17" t="s">
        <v>85</v>
      </c>
      <c r="F10" s="17">
        <v>17.245</v>
      </c>
      <c r="G10" s="21"/>
      <c r="H10" s="21"/>
      <c r="I10" s="21"/>
      <c r="J10" s="21"/>
      <c r="K10" s="71">
        <v>1</v>
      </c>
      <c r="L10" s="71"/>
      <c r="M10" s="71"/>
      <c r="N10" s="71"/>
      <c r="O10" s="71"/>
      <c r="P10" s="71"/>
      <c r="Q10" s="71"/>
      <c r="R10" s="37">
        <f>SUM(J10:K10)</f>
        <v>1</v>
      </c>
    </row>
    <row r="11" spans="1:18" s="15" customFormat="1" ht="16.5" hidden="1">
      <c r="A11" s="67"/>
      <c r="B11" s="68"/>
      <c r="C11" s="54"/>
      <c r="D11" s="54"/>
      <c r="E11" s="17"/>
      <c r="F11" s="54"/>
      <c r="G11" s="21"/>
      <c r="H11" s="21"/>
      <c r="I11" s="21"/>
      <c r="J11" s="21"/>
      <c r="K11" s="71"/>
      <c r="L11" s="71"/>
      <c r="M11" s="71"/>
      <c r="N11" s="71"/>
      <c r="O11" s="71"/>
      <c r="P11" s="71"/>
      <c r="Q11" s="71"/>
      <c r="R11" s="37">
        <f aca="true" t="shared" si="0" ref="R11:R78">SUM(G11:J11)</f>
        <v>0</v>
      </c>
    </row>
    <row r="12" spans="1:18" s="15" customFormat="1" ht="16.5" hidden="1">
      <c r="A12" s="67"/>
      <c r="B12" s="28"/>
      <c r="C12" s="54"/>
      <c r="D12" s="54"/>
      <c r="E12" s="17"/>
      <c r="F12" s="54"/>
      <c r="G12" s="21"/>
      <c r="H12" s="21"/>
      <c r="I12" s="21"/>
      <c r="J12" s="21"/>
      <c r="K12" s="71"/>
      <c r="L12" s="71"/>
      <c r="M12" s="71"/>
      <c r="N12" s="71"/>
      <c r="O12" s="71"/>
      <c r="P12" s="71"/>
      <c r="Q12" s="71"/>
      <c r="R12" s="37">
        <f t="shared" si="0"/>
        <v>0</v>
      </c>
    </row>
    <row r="13" spans="1:18" s="15" customFormat="1" ht="16.5" hidden="1">
      <c r="A13" s="67"/>
      <c r="B13" s="28"/>
      <c r="C13" s="54"/>
      <c r="D13" s="54"/>
      <c r="E13" s="17"/>
      <c r="F13" s="54"/>
      <c r="G13" s="21"/>
      <c r="H13" s="21"/>
      <c r="I13" s="21"/>
      <c r="J13" s="21"/>
      <c r="K13" s="71"/>
      <c r="L13" s="71"/>
      <c r="M13" s="71"/>
      <c r="N13" s="71"/>
      <c r="O13" s="71"/>
      <c r="P13" s="71"/>
      <c r="Q13" s="71"/>
      <c r="R13" s="37">
        <f t="shared" si="0"/>
        <v>0</v>
      </c>
    </row>
    <row r="14" spans="1:18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71"/>
      <c r="L14" s="71"/>
      <c r="M14" s="71"/>
      <c r="N14" s="71"/>
      <c r="O14" s="71"/>
      <c r="P14" s="71"/>
      <c r="Q14" s="71"/>
      <c r="R14" s="37">
        <f t="shared" si="0"/>
        <v>0</v>
      </c>
    </row>
    <row r="15" spans="1:18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71"/>
      <c r="L15" s="71"/>
      <c r="M15" s="71"/>
      <c r="N15" s="71"/>
      <c r="O15" s="71"/>
      <c r="P15" s="71"/>
      <c r="Q15" s="71"/>
      <c r="R15" s="37">
        <f t="shared" si="0"/>
        <v>0</v>
      </c>
    </row>
    <row r="16" spans="1:18" s="15" customFormat="1" ht="16.5" hidden="1">
      <c r="A16" s="17" t="s">
        <v>14</v>
      </c>
      <c r="B16" s="28"/>
      <c r="C16" s="36"/>
      <c r="D16" s="36"/>
      <c r="E16" s="36"/>
      <c r="F16" s="36"/>
      <c r="G16" s="21"/>
      <c r="H16" s="21"/>
      <c r="I16" s="21"/>
      <c r="J16" s="21"/>
      <c r="K16" s="71"/>
      <c r="L16" s="71"/>
      <c r="M16" s="71"/>
      <c r="N16" s="71"/>
      <c r="O16" s="71"/>
      <c r="P16" s="71"/>
      <c r="Q16" s="71"/>
      <c r="R16" s="37">
        <f t="shared" si="0"/>
        <v>0</v>
      </c>
    </row>
    <row r="17" spans="1:18" s="15" customFormat="1" ht="16.5" hidden="1">
      <c r="A17" s="35"/>
      <c r="B17" s="28"/>
      <c r="C17" s="39" t="s">
        <v>15</v>
      </c>
      <c r="D17" s="39" t="s">
        <v>16</v>
      </c>
      <c r="E17" s="40" t="s">
        <v>17</v>
      </c>
      <c r="F17" s="17">
        <v>17.225</v>
      </c>
      <c r="G17" s="26"/>
      <c r="H17" s="26"/>
      <c r="I17" s="26"/>
      <c r="J17" s="26"/>
      <c r="K17" s="84"/>
      <c r="L17" s="84"/>
      <c r="M17" s="84"/>
      <c r="N17" s="84"/>
      <c r="O17" s="84"/>
      <c r="P17" s="84"/>
      <c r="Q17" s="84"/>
      <c r="R17" s="37">
        <f t="shared" si="0"/>
        <v>0</v>
      </c>
    </row>
    <row r="18" spans="1:18" s="15" customFormat="1" ht="15" customHeight="1" hidden="1">
      <c r="A18" s="35"/>
      <c r="B18" s="28"/>
      <c r="C18" s="39" t="s">
        <v>15</v>
      </c>
      <c r="D18" s="39" t="s">
        <v>16</v>
      </c>
      <c r="E18" s="40" t="s">
        <v>17</v>
      </c>
      <c r="F18" s="17">
        <v>17.225</v>
      </c>
      <c r="G18" s="26"/>
      <c r="H18" s="26"/>
      <c r="I18" s="26"/>
      <c r="J18" s="26"/>
      <c r="K18" s="84"/>
      <c r="L18" s="84"/>
      <c r="M18" s="84"/>
      <c r="N18" s="84"/>
      <c r="O18" s="84"/>
      <c r="P18" s="84"/>
      <c r="Q18" s="84"/>
      <c r="R18" s="37">
        <f t="shared" si="0"/>
        <v>0</v>
      </c>
    </row>
    <row r="19" spans="1:18" s="15" customFormat="1" ht="15" customHeight="1" hidden="1">
      <c r="A19" s="29"/>
      <c r="B19" s="28"/>
      <c r="C19" s="17" t="s">
        <v>43</v>
      </c>
      <c r="D19" s="17" t="s">
        <v>16</v>
      </c>
      <c r="E19" s="17" t="s">
        <v>44</v>
      </c>
      <c r="F19" s="17">
        <v>17.225</v>
      </c>
      <c r="G19" s="26"/>
      <c r="H19" s="26"/>
      <c r="I19" s="26"/>
      <c r="J19" s="26"/>
      <c r="K19" s="84"/>
      <c r="L19" s="84"/>
      <c r="M19" s="84"/>
      <c r="N19" s="84"/>
      <c r="O19" s="84"/>
      <c r="P19" s="84"/>
      <c r="Q19" s="84"/>
      <c r="R19" s="37">
        <f t="shared" si="0"/>
        <v>0</v>
      </c>
    </row>
    <row r="20" spans="1:18" s="15" customFormat="1" ht="16.5" hidden="1">
      <c r="A20" s="29"/>
      <c r="B20" s="28"/>
      <c r="C20" s="17" t="s">
        <v>43</v>
      </c>
      <c r="D20" s="17" t="s">
        <v>16</v>
      </c>
      <c r="E20" s="17" t="s">
        <v>44</v>
      </c>
      <c r="F20" s="17">
        <v>17.225</v>
      </c>
      <c r="G20" s="26"/>
      <c r="H20" s="26"/>
      <c r="I20" s="26"/>
      <c r="J20" s="26"/>
      <c r="K20" s="84"/>
      <c r="L20" s="84"/>
      <c r="M20" s="84"/>
      <c r="N20" s="84"/>
      <c r="O20" s="84"/>
      <c r="P20" s="84"/>
      <c r="Q20" s="84"/>
      <c r="R20" s="37">
        <f t="shared" si="0"/>
        <v>0</v>
      </c>
    </row>
    <row r="21" spans="1:18" s="15" customFormat="1" ht="15" customHeight="1" hidden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84"/>
      <c r="L21" s="84"/>
      <c r="M21" s="84"/>
      <c r="N21" s="84"/>
      <c r="O21" s="84"/>
      <c r="P21" s="84"/>
      <c r="Q21" s="84"/>
      <c r="R21" s="37">
        <f t="shared" si="0"/>
        <v>0</v>
      </c>
    </row>
    <row r="22" spans="1:18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84"/>
      <c r="L22" s="84"/>
      <c r="M22" s="84"/>
      <c r="N22" s="84"/>
      <c r="O22" s="84"/>
      <c r="P22" s="84"/>
      <c r="Q22" s="84"/>
      <c r="R22" s="37">
        <f t="shared" si="0"/>
        <v>0</v>
      </c>
    </row>
    <row r="23" spans="1:18" s="31" customFormat="1" ht="15.75" customHeight="1" hidden="1">
      <c r="A23" s="17" t="s">
        <v>92</v>
      </c>
      <c r="B23" s="28"/>
      <c r="C23" s="36"/>
      <c r="D23" s="36"/>
      <c r="E23" s="36"/>
      <c r="F23" s="36"/>
      <c r="G23" s="27"/>
      <c r="H23" s="27"/>
      <c r="I23" s="27"/>
      <c r="J23" s="27"/>
      <c r="K23" s="85"/>
      <c r="L23" s="85"/>
      <c r="M23" s="85"/>
      <c r="N23" s="85"/>
      <c r="O23" s="85"/>
      <c r="P23" s="85"/>
      <c r="Q23" s="85"/>
      <c r="R23" s="37">
        <f t="shared" si="0"/>
        <v>0</v>
      </c>
    </row>
    <row r="24" spans="1:18" s="31" customFormat="1" ht="14.25" customHeight="1" hidden="1">
      <c r="A24" s="47" t="s">
        <v>18</v>
      </c>
      <c r="B24" s="28" t="s">
        <v>93</v>
      </c>
      <c r="C24" s="86" t="s">
        <v>94</v>
      </c>
      <c r="D24" s="86" t="s">
        <v>19</v>
      </c>
      <c r="E24" s="86" t="s">
        <v>95</v>
      </c>
      <c r="F24" s="17" t="s">
        <v>20</v>
      </c>
      <c r="G24" s="25"/>
      <c r="H24" s="25"/>
      <c r="I24" s="25"/>
      <c r="J24" s="25"/>
      <c r="K24" s="70"/>
      <c r="L24" s="70">
        <v>71033</v>
      </c>
      <c r="M24" s="70"/>
      <c r="N24" s="70"/>
      <c r="O24" s="70"/>
      <c r="P24" s="70"/>
      <c r="Q24" s="70"/>
      <c r="R24" s="18">
        <f>SUM(K24:L24)</f>
        <v>71033</v>
      </c>
    </row>
    <row r="25" spans="1:18" s="31" customFormat="1" ht="14.25" customHeight="1" hidden="1">
      <c r="A25" s="55" t="s">
        <v>24</v>
      </c>
      <c r="B25" s="89" t="s">
        <v>47</v>
      </c>
      <c r="C25" s="90" t="s">
        <v>121</v>
      </c>
      <c r="D25" s="90" t="s">
        <v>25</v>
      </c>
      <c r="E25" s="90" t="s">
        <v>122</v>
      </c>
      <c r="F25" s="28" t="s">
        <v>20</v>
      </c>
      <c r="G25" s="25"/>
      <c r="H25" s="25"/>
      <c r="I25" s="25"/>
      <c r="J25" s="25"/>
      <c r="K25" s="70"/>
      <c r="L25" s="70"/>
      <c r="M25" s="70"/>
      <c r="N25" s="70"/>
      <c r="O25" s="70"/>
      <c r="P25" s="70">
        <v>195008</v>
      </c>
      <c r="Q25" s="70"/>
      <c r="R25" s="18">
        <f>SUM(O25:P25)</f>
        <v>195008</v>
      </c>
    </row>
    <row r="26" spans="1:18" s="31" customFormat="1" ht="13.5" customHeight="1" hidden="1">
      <c r="A26" s="55"/>
      <c r="B26" s="28"/>
      <c r="C26" s="54"/>
      <c r="D26" s="54"/>
      <c r="E26" s="54"/>
      <c r="F26" s="28"/>
      <c r="G26" s="25"/>
      <c r="H26" s="25"/>
      <c r="I26" s="25"/>
      <c r="J26" s="25"/>
      <c r="K26" s="70"/>
      <c r="L26" s="70"/>
      <c r="M26" s="70"/>
      <c r="N26" s="70"/>
      <c r="O26" s="70"/>
      <c r="P26" s="70"/>
      <c r="Q26" s="70"/>
      <c r="R26" s="37">
        <f t="shared" si="0"/>
        <v>0</v>
      </c>
    </row>
    <row r="27" spans="1:18" s="31" customFormat="1" ht="14.25" customHeight="1">
      <c r="A27" s="55"/>
      <c r="B27" s="49"/>
      <c r="C27" s="50"/>
      <c r="D27" s="50"/>
      <c r="E27" s="50"/>
      <c r="F27" s="49"/>
      <c r="G27" s="25"/>
      <c r="H27" s="25"/>
      <c r="I27" s="25"/>
      <c r="J27" s="25"/>
      <c r="K27" s="70"/>
      <c r="L27" s="70"/>
      <c r="M27" s="70"/>
      <c r="N27" s="70"/>
      <c r="O27" s="70"/>
      <c r="P27" s="70"/>
      <c r="Q27" s="70"/>
      <c r="R27" s="37">
        <f t="shared" si="0"/>
        <v>0</v>
      </c>
    </row>
    <row r="28" spans="1:18" s="31" customFormat="1" ht="14.25" customHeight="1">
      <c r="A28" s="24" t="s">
        <v>8</v>
      </c>
      <c r="B28" s="49"/>
      <c r="C28" s="50"/>
      <c r="D28" s="50"/>
      <c r="E28" s="50"/>
      <c r="F28" s="49"/>
      <c r="G28" s="25"/>
      <c r="H28" s="25"/>
      <c r="I28" s="25"/>
      <c r="J28" s="25"/>
      <c r="K28" s="70"/>
      <c r="L28" s="70"/>
      <c r="M28" s="70"/>
      <c r="N28" s="70"/>
      <c r="O28" s="70"/>
      <c r="P28" s="70"/>
      <c r="Q28" s="70"/>
      <c r="R28" s="37">
        <f t="shared" si="0"/>
        <v>0</v>
      </c>
    </row>
    <row r="29" spans="1:18" s="31" customFormat="1" ht="14.25" customHeight="1">
      <c r="A29" s="17" t="s">
        <v>67</v>
      </c>
      <c r="B29" s="49"/>
      <c r="C29" s="50"/>
      <c r="D29" s="50"/>
      <c r="E29" s="50"/>
      <c r="F29" s="49"/>
      <c r="G29" s="25"/>
      <c r="H29" s="25"/>
      <c r="I29" s="25"/>
      <c r="J29" s="25"/>
      <c r="K29" s="70"/>
      <c r="L29" s="70"/>
      <c r="M29" s="70"/>
      <c r="N29" s="70"/>
      <c r="O29" s="70"/>
      <c r="P29" s="70"/>
      <c r="Q29" s="70"/>
      <c r="R29" s="37">
        <f t="shared" si="0"/>
        <v>0</v>
      </c>
    </row>
    <row r="30" spans="1:18" s="31" customFormat="1" ht="14.25" customHeight="1" hidden="1">
      <c r="A30" s="29" t="s">
        <v>26</v>
      </c>
      <c r="B30" s="28" t="s">
        <v>47</v>
      </c>
      <c r="C30" s="53" t="s">
        <v>68</v>
      </c>
      <c r="D30" s="53" t="s">
        <v>27</v>
      </c>
      <c r="E30" s="54" t="s">
        <v>69</v>
      </c>
      <c r="F30" s="28">
        <v>17.207</v>
      </c>
      <c r="G30" s="25"/>
      <c r="H30" s="25"/>
      <c r="I30" s="25">
        <f>96260.88250635-2</f>
        <v>96258.88250635</v>
      </c>
      <c r="J30" s="25"/>
      <c r="K30" s="70"/>
      <c r="L30" s="70"/>
      <c r="M30" s="70"/>
      <c r="N30" s="70"/>
      <c r="O30" s="70"/>
      <c r="P30" s="70"/>
      <c r="Q30" s="70"/>
      <c r="R30" s="37">
        <f t="shared" si="0"/>
        <v>96258.88250635</v>
      </c>
    </row>
    <row r="31" spans="1:18" s="31" customFormat="1" ht="14.25" customHeight="1" hidden="1">
      <c r="A31" s="29" t="s">
        <v>26</v>
      </c>
      <c r="B31" s="28" t="s">
        <v>48</v>
      </c>
      <c r="C31" s="53" t="s">
        <v>68</v>
      </c>
      <c r="D31" s="53" t="s">
        <v>27</v>
      </c>
      <c r="E31" s="54" t="s">
        <v>69</v>
      </c>
      <c r="F31" s="28">
        <v>17.207</v>
      </c>
      <c r="G31" s="25"/>
      <c r="H31" s="25"/>
      <c r="I31" s="25">
        <v>1</v>
      </c>
      <c r="J31" s="25"/>
      <c r="K31" s="70"/>
      <c r="L31" s="70"/>
      <c r="M31" s="70"/>
      <c r="N31" s="70"/>
      <c r="O31" s="70"/>
      <c r="P31" s="70"/>
      <c r="Q31" s="70"/>
      <c r="R31" s="37">
        <f t="shared" si="0"/>
        <v>1</v>
      </c>
    </row>
    <row r="32" spans="1:18" s="31" customFormat="1" ht="14.25" customHeight="1" hidden="1">
      <c r="A32" s="29" t="s">
        <v>26</v>
      </c>
      <c r="B32" s="28" t="s">
        <v>57</v>
      </c>
      <c r="C32" s="53" t="s">
        <v>68</v>
      </c>
      <c r="D32" s="53" t="s">
        <v>27</v>
      </c>
      <c r="E32" s="54" t="s">
        <v>69</v>
      </c>
      <c r="F32" s="28">
        <v>17.207</v>
      </c>
      <c r="G32" s="25"/>
      <c r="H32" s="25"/>
      <c r="I32" s="25">
        <v>1</v>
      </c>
      <c r="J32" s="25"/>
      <c r="K32" s="70"/>
      <c r="L32" s="70"/>
      <c r="M32" s="70"/>
      <c r="N32" s="70"/>
      <c r="O32" s="70"/>
      <c r="P32" s="70"/>
      <c r="Q32" s="70"/>
      <c r="R32" s="37">
        <f t="shared" si="0"/>
        <v>1</v>
      </c>
    </row>
    <row r="33" spans="1:18" s="31" customFormat="1" ht="14.25" customHeight="1" hidden="1">
      <c r="A33" s="29" t="s">
        <v>28</v>
      </c>
      <c r="B33" s="28" t="s">
        <v>47</v>
      </c>
      <c r="C33" s="53" t="s">
        <v>68</v>
      </c>
      <c r="D33" s="53" t="s">
        <v>27</v>
      </c>
      <c r="E33" s="54" t="s">
        <v>70</v>
      </c>
      <c r="F33" s="28" t="s">
        <v>29</v>
      </c>
      <c r="G33" s="25"/>
      <c r="H33" s="25"/>
      <c r="I33" s="25">
        <f>32701-2</f>
        <v>32699</v>
      </c>
      <c r="J33" s="25"/>
      <c r="K33" s="70"/>
      <c r="L33" s="70"/>
      <c r="M33" s="70"/>
      <c r="N33" s="70"/>
      <c r="O33" s="70"/>
      <c r="P33" s="70"/>
      <c r="Q33" s="70"/>
      <c r="R33" s="37">
        <f t="shared" si="0"/>
        <v>32699</v>
      </c>
    </row>
    <row r="34" spans="1:18" s="31" customFormat="1" ht="14.25" customHeight="1" hidden="1">
      <c r="A34" s="29" t="s">
        <v>28</v>
      </c>
      <c r="B34" s="28" t="s">
        <v>48</v>
      </c>
      <c r="C34" s="53" t="s">
        <v>68</v>
      </c>
      <c r="D34" s="53" t="s">
        <v>27</v>
      </c>
      <c r="E34" s="54" t="s">
        <v>70</v>
      </c>
      <c r="F34" s="28" t="s">
        <v>29</v>
      </c>
      <c r="G34" s="25"/>
      <c r="H34" s="25"/>
      <c r="I34" s="25">
        <v>1</v>
      </c>
      <c r="J34" s="25"/>
      <c r="K34" s="70"/>
      <c r="L34" s="70"/>
      <c r="M34" s="70"/>
      <c r="N34" s="70"/>
      <c r="O34" s="70"/>
      <c r="P34" s="70"/>
      <c r="Q34" s="70"/>
      <c r="R34" s="37">
        <f t="shared" si="0"/>
        <v>1</v>
      </c>
    </row>
    <row r="35" spans="1:18" s="31" customFormat="1" ht="14.25" customHeight="1" hidden="1">
      <c r="A35" s="29" t="s">
        <v>28</v>
      </c>
      <c r="B35" s="28" t="s">
        <v>57</v>
      </c>
      <c r="C35" s="53" t="s">
        <v>68</v>
      </c>
      <c r="D35" s="53" t="s">
        <v>27</v>
      </c>
      <c r="E35" s="54" t="s">
        <v>70</v>
      </c>
      <c r="F35" s="28" t="s">
        <v>29</v>
      </c>
      <c r="G35" s="25"/>
      <c r="H35" s="25"/>
      <c r="I35" s="25">
        <v>1</v>
      </c>
      <c r="J35" s="25"/>
      <c r="K35" s="70"/>
      <c r="L35" s="70"/>
      <c r="M35" s="70"/>
      <c r="N35" s="70"/>
      <c r="O35" s="70"/>
      <c r="P35" s="70"/>
      <c r="Q35" s="70"/>
      <c r="R35" s="37">
        <f t="shared" si="0"/>
        <v>1</v>
      </c>
    </row>
    <row r="36" spans="1:18" s="31" customFormat="1" ht="15" hidden="1">
      <c r="A36" s="63" t="s">
        <v>31</v>
      </c>
      <c r="B36" s="28" t="s">
        <v>112</v>
      </c>
      <c r="C36" s="54" t="s">
        <v>113</v>
      </c>
      <c r="D36" s="53" t="s">
        <v>114</v>
      </c>
      <c r="E36" s="54" t="s">
        <v>115</v>
      </c>
      <c r="F36" s="28" t="s">
        <v>32</v>
      </c>
      <c r="G36" s="25"/>
      <c r="H36" s="25"/>
      <c r="I36" s="25"/>
      <c r="J36" s="25"/>
      <c r="K36" s="70"/>
      <c r="L36" s="70"/>
      <c r="M36" s="70"/>
      <c r="N36" s="70">
        <v>4459.63</v>
      </c>
      <c r="O36" s="70"/>
      <c r="P36" s="70"/>
      <c r="Q36" s="70"/>
      <c r="R36" s="18">
        <f>SUM(M36:N36)</f>
        <v>4459.63</v>
      </c>
    </row>
    <row r="37" spans="1:18" s="31" customFormat="1" ht="15" hidden="1">
      <c r="A37" s="63" t="s">
        <v>39</v>
      </c>
      <c r="B37" s="28"/>
      <c r="C37" s="54"/>
      <c r="D37" s="54"/>
      <c r="E37" s="54"/>
      <c r="F37" s="28" t="s">
        <v>20</v>
      </c>
      <c r="G37" s="25"/>
      <c r="H37" s="25"/>
      <c r="I37" s="25"/>
      <c r="J37" s="25"/>
      <c r="K37" s="70"/>
      <c r="L37" s="70"/>
      <c r="M37" s="70"/>
      <c r="N37" s="70"/>
      <c r="O37" s="70"/>
      <c r="P37" s="70"/>
      <c r="Q37" s="70"/>
      <c r="R37" s="37">
        <f t="shared" si="0"/>
        <v>0</v>
      </c>
    </row>
    <row r="38" spans="1:18" s="31" customFormat="1" ht="14.25" customHeight="1" hidden="1">
      <c r="A38" s="63" t="s">
        <v>41</v>
      </c>
      <c r="B38" s="28" t="s">
        <v>103</v>
      </c>
      <c r="C38" s="17" t="s">
        <v>104</v>
      </c>
      <c r="D38" s="17" t="s">
        <v>105</v>
      </c>
      <c r="E38" s="17" t="s">
        <v>106</v>
      </c>
      <c r="F38" s="28" t="s">
        <v>20</v>
      </c>
      <c r="G38" s="25"/>
      <c r="H38" s="25"/>
      <c r="I38" s="25"/>
      <c r="J38" s="25"/>
      <c r="K38" s="70"/>
      <c r="L38" s="70"/>
      <c r="M38" s="70">
        <v>5946.18</v>
      </c>
      <c r="N38" s="70"/>
      <c r="O38" s="70"/>
      <c r="P38" s="70"/>
      <c r="Q38" s="70"/>
      <c r="R38" s="18">
        <f>SUM(L38:M38)</f>
        <v>5946.18</v>
      </c>
    </row>
    <row r="39" spans="1:18" s="77" customFormat="1" ht="14.25" customHeight="1" hidden="1">
      <c r="A39" s="63" t="s">
        <v>42</v>
      </c>
      <c r="B39" s="75"/>
      <c r="C39" s="76"/>
      <c r="D39" s="76"/>
      <c r="E39" s="76"/>
      <c r="F39" s="49"/>
      <c r="G39" s="25"/>
      <c r="H39" s="25"/>
      <c r="I39" s="25"/>
      <c r="J39" s="70">
        <v>2000</v>
      </c>
      <c r="K39" s="70"/>
      <c r="L39" s="70"/>
      <c r="M39" s="70"/>
      <c r="N39" s="70"/>
      <c r="O39" s="70"/>
      <c r="P39" s="70"/>
      <c r="Q39" s="70"/>
      <c r="R39" s="37">
        <f t="shared" si="0"/>
        <v>2000</v>
      </c>
    </row>
    <row r="40" spans="1:18" s="77" customFormat="1" ht="14.25" customHeight="1">
      <c r="A40" s="44" t="s">
        <v>125</v>
      </c>
      <c r="B40" s="91" t="s">
        <v>126</v>
      </c>
      <c r="C40" s="92" t="s">
        <v>127</v>
      </c>
      <c r="D40" s="65" t="s">
        <v>128</v>
      </c>
      <c r="E40" s="92" t="s">
        <v>129</v>
      </c>
      <c r="F40" s="93" t="s">
        <v>20</v>
      </c>
      <c r="G40" s="25"/>
      <c r="H40" s="25"/>
      <c r="I40" s="25"/>
      <c r="J40" s="25"/>
      <c r="K40" s="70"/>
      <c r="L40" s="70"/>
      <c r="M40" s="70"/>
      <c r="N40" s="70"/>
      <c r="O40" s="70"/>
      <c r="P40" s="70"/>
      <c r="Q40" s="70">
        <f>5494.58-1</f>
        <v>5493.58</v>
      </c>
      <c r="R40" s="18">
        <f>SUM(P40:Q40)</f>
        <v>5493.58</v>
      </c>
    </row>
    <row r="41" spans="1:18" s="77" customFormat="1" ht="14.25" customHeight="1">
      <c r="A41" s="44" t="s">
        <v>125</v>
      </c>
      <c r="B41" s="91" t="s">
        <v>130</v>
      </c>
      <c r="C41" s="92" t="s">
        <v>127</v>
      </c>
      <c r="D41" s="65" t="s">
        <v>128</v>
      </c>
      <c r="E41" s="92" t="s">
        <v>129</v>
      </c>
      <c r="F41" s="93" t="s">
        <v>20</v>
      </c>
      <c r="G41" s="25"/>
      <c r="H41" s="25"/>
      <c r="I41" s="25"/>
      <c r="J41" s="25"/>
      <c r="K41" s="70"/>
      <c r="L41" s="70"/>
      <c r="M41" s="70"/>
      <c r="N41" s="70"/>
      <c r="O41" s="70"/>
      <c r="P41" s="70"/>
      <c r="Q41" s="70">
        <v>1</v>
      </c>
      <c r="R41" s="18">
        <f>SUM(P41:Q41)</f>
        <v>1</v>
      </c>
    </row>
    <row r="42" spans="1:18" s="77" customFormat="1" ht="14.25" customHeight="1" hidden="1">
      <c r="A42" s="35" t="s">
        <v>86</v>
      </c>
      <c r="B42" s="28"/>
      <c r="C42" s="72"/>
      <c r="D42" s="72"/>
      <c r="E42" s="17"/>
      <c r="F42" s="28"/>
      <c r="G42" s="25"/>
      <c r="H42" s="25"/>
      <c r="I42" s="25"/>
      <c r="J42" s="25"/>
      <c r="K42" s="70">
        <v>7500</v>
      </c>
      <c r="L42" s="70"/>
      <c r="M42" s="70"/>
      <c r="N42" s="70"/>
      <c r="O42" s="70"/>
      <c r="P42" s="70"/>
      <c r="Q42" s="70"/>
      <c r="R42" s="37">
        <f>SUM(J42:K42)</f>
        <v>7500</v>
      </c>
    </row>
    <row r="43" spans="1:18" s="77" customFormat="1" ht="15" hidden="1">
      <c r="A43" s="63" t="s">
        <v>99</v>
      </c>
      <c r="B43" s="28" t="s">
        <v>47</v>
      </c>
      <c r="C43" s="87" t="s">
        <v>100</v>
      </c>
      <c r="D43" s="53" t="s">
        <v>101</v>
      </c>
      <c r="E43" s="54" t="s">
        <v>102</v>
      </c>
      <c r="F43" s="28" t="s">
        <v>20</v>
      </c>
      <c r="G43" s="25"/>
      <c r="H43" s="25"/>
      <c r="I43" s="25"/>
      <c r="J43" s="25"/>
      <c r="K43" s="70"/>
      <c r="L43" s="70"/>
      <c r="M43" s="70">
        <v>22881.447828700002</v>
      </c>
      <c r="N43" s="70"/>
      <c r="O43" s="70">
        <v>29894.597459025834</v>
      </c>
      <c r="P43" s="70"/>
      <c r="Q43" s="70"/>
      <c r="R43" s="18">
        <f>SUM(M43:O43)</f>
        <v>52776.045287725836</v>
      </c>
    </row>
    <row r="44" spans="1:18" s="77" customFormat="1" ht="14.25" customHeight="1" hidden="1">
      <c r="A44" s="29"/>
      <c r="B44" s="28"/>
      <c r="C44" s="17"/>
      <c r="D44" s="17"/>
      <c r="E44" s="17"/>
      <c r="F44" s="28"/>
      <c r="G44" s="25"/>
      <c r="H44" s="25"/>
      <c r="I44" s="25"/>
      <c r="J44" s="25"/>
      <c r="K44" s="70"/>
      <c r="L44" s="70"/>
      <c r="M44" s="70"/>
      <c r="N44" s="70"/>
      <c r="O44" s="70"/>
      <c r="P44" s="70"/>
      <c r="Q44" s="70"/>
      <c r="R44" s="18">
        <f>SUM(L44:M44)</f>
        <v>0</v>
      </c>
    </row>
    <row r="45" spans="1:18" s="77" customFormat="1" ht="14.25" customHeight="1" hidden="1">
      <c r="A45" s="63"/>
      <c r="B45" s="49"/>
      <c r="C45" s="17"/>
      <c r="D45" s="51"/>
      <c r="E45" s="51"/>
      <c r="F45" s="49"/>
      <c r="G45" s="25"/>
      <c r="H45" s="25"/>
      <c r="I45" s="25"/>
      <c r="J45" s="25"/>
      <c r="K45" s="70"/>
      <c r="L45" s="70"/>
      <c r="M45" s="70"/>
      <c r="N45" s="70"/>
      <c r="O45" s="70"/>
      <c r="P45" s="70"/>
      <c r="Q45" s="70"/>
      <c r="R45" s="37">
        <f t="shared" si="0"/>
        <v>0</v>
      </c>
    </row>
    <row r="46" spans="1:18" s="77" customFormat="1" ht="14.25" customHeight="1" hidden="1">
      <c r="A46" s="63"/>
      <c r="B46" s="49"/>
      <c r="C46" s="50"/>
      <c r="D46" s="50"/>
      <c r="E46" s="64"/>
      <c r="F46" s="49"/>
      <c r="G46" s="25"/>
      <c r="H46" s="25"/>
      <c r="I46" s="25"/>
      <c r="J46" s="25"/>
      <c r="K46" s="70"/>
      <c r="L46" s="70"/>
      <c r="M46" s="70"/>
      <c r="N46" s="70"/>
      <c r="O46" s="70"/>
      <c r="P46" s="70"/>
      <c r="Q46" s="70"/>
      <c r="R46" s="37">
        <f t="shared" si="0"/>
        <v>0</v>
      </c>
    </row>
    <row r="47" spans="1:18" s="77" customFormat="1" ht="14.25" customHeight="1" hidden="1">
      <c r="A47" s="24" t="s">
        <v>8</v>
      </c>
      <c r="B47" s="49"/>
      <c r="C47" s="50"/>
      <c r="D47" s="50"/>
      <c r="E47" s="64"/>
      <c r="F47" s="49"/>
      <c r="G47" s="25"/>
      <c r="H47" s="25"/>
      <c r="I47" s="25"/>
      <c r="J47" s="25"/>
      <c r="K47" s="70"/>
      <c r="L47" s="70"/>
      <c r="M47" s="70"/>
      <c r="N47" s="70"/>
      <c r="O47" s="70"/>
      <c r="P47" s="70"/>
      <c r="Q47" s="70"/>
      <c r="R47" s="37">
        <f t="shared" si="0"/>
        <v>0</v>
      </c>
    </row>
    <row r="48" spans="1:18" s="77" customFormat="1" ht="14.25" customHeight="1" hidden="1">
      <c r="A48" s="17" t="s">
        <v>60</v>
      </c>
      <c r="B48" s="49"/>
      <c r="C48" s="50"/>
      <c r="D48" s="50"/>
      <c r="E48" s="64"/>
      <c r="F48" s="49"/>
      <c r="G48" s="25"/>
      <c r="H48" s="25"/>
      <c r="I48" s="25"/>
      <c r="J48" s="25"/>
      <c r="K48" s="70"/>
      <c r="L48" s="70"/>
      <c r="M48" s="70"/>
      <c r="N48" s="70"/>
      <c r="O48" s="70"/>
      <c r="P48" s="70"/>
      <c r="Q48" s="70"/>
      <c r="R48" s="37">
        <f t="shared" si="0"/>
        <v>0</v>
      </c>
    </row>
    <row r="49" spans="1:18" s="77" customFormat="1" ht="14.25" customHeight="1" hidden="1">
      <c r="A49" s="66" t="s">
        <v>33</v>
      </c>
      <c r="B49" s="28" t="s">
        <v>61</v>
      </c>
      <c r="C49" s="39" t="s">
        <v>62</v>
      </c>
      <c r="D49" s="39" t="s">
        <v>35</v>
      </c>
      <c r="E49" s="40" t="s">
        <v>63</v>
      </c>
      <c r="F49" s="72">
        <v>17.801</v>
      </c>
      <c r="G49" s="70"/>
      <c r="H49" s="70">
        <v>13838.826228749998</v>
      </c>
      <c r="I49" s="70"/>
      <c r="J49" s="70"/>
      <c r="K49" s="70"/>
      <c r="L49" s="70"/>
      <c r="M49" s="70"/>
      <c r="N49" s="70"/>
      <c r="O49" s="70"/>
      <c r="P49" s="70"/>
      <c r="Q49" s="70"/>
      <c r="R49" s="37">
        <f t="shared" si="0"/>
        <v>13838.826228749998</v>
      </c>
    </row>
    <row r="50" spans="1:18" s="77" customFormat="1" ht="14.25" customHeight="1" hidden="1">
      <c r="A50" s="66" t="s">
        <v>33</v>
      </c>
      <c r="B50" s="28"/>
      <c r="C50" s="39" t="s">
        <v>34</v>
      </c>
      <c r="D50" s="39" t="s">
        <v>35</v>
      </c>
      <c r="E50" s="40" t="s">
        <v>36</v>
      </c>
      <c r="F50" s="72">
        <v>17.801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37">
        <f t="shared" si="0"/>
        <v>0</v>
      </c>
    </row>
    <row r="51" spans="1:19" s="77" customFormat="1" ht="14.25" customHeight="1" hidden="1">
      <c r="A51" s="66" t="s">
        <v>33</v>
      </c>
      <c r="B51" s="28"/>
      <c r="C51" s="39" t="s">
        <v>34</v>
      </c>
      <c r="D51" s="39" t="s">
        <v>35</v>
      </c>
      <c r="E51" s="40" t="s">
        <v>36</v>
      </c>
      <c r="F51" s="72">
        <v>17.801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37">
        <f t="shared" si="0"/>
        <v>0</v>
      </c>
      <c r="S51" s="78"/>
    </row>
    <row r="52" spans="1:18" s="77" customFormat="1" ht="15" hidden="1">
      <c r="A52" s="35" t="s">
        <v>40</v>
      </c>
      <c r="B52" s="28"/>
      <c r="C52" s="50" t="s">
        <v>37</v>
      </c>
      <c r="D52" s="50" t="s">
        <v>16</v>
      </c>
      <c r="E52" s="50" t="s">
        <v>38</v>
      </c>
      <c r="F52" s="28">
        <v>17.225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37">
        <f t="shared" si="0"/>
        <v>0</v>
      </c>
    </row>
    <row r="53" spans="1:18" s="77" customFormat="1" ht="15" hidden="1">
      <c r="A53" s="29"/>
      <c r="B53" s="49"/>
      <c r="C53" s="50"/>
      <c r="D53" s="50"/>
      <c r="E53" s="50"/>
      <c r="F53" s="4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37">
        <f t="shared" si="0"/>
        <v>0</v>
      </c>
    </row>
    <row r="54" spans="1:18" s="77" customFormat="1" ht="14.25" customHeight="1" hidden="1">
      <c r="A54" s="48"/>
      <c r="B54" s="49"/>
      <c r="C54" s="50"/>
      <c r="D54" s="50"/>
      <c r="E54" s="50"/>
      <c r="F54" s="5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37">
        <f t="shared" si="0"/>
        <v>0</v>
      </c>
    </row>
    <row r="55" spans="1:18" s="77" customFormat="1" ht="14.25" customHeight="1" hidden="1">
      <c r="A55" s="48"/>
      <c r="B55" s="49"/>
      <c r="C55" s="50"/>
      <c r="D55" s="50"/>
      <c r="E55" s="50"/>
      <c r="F55" s="51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37">
        <f t="shared" si="0"/>
        <v>0</v>
      </c>
    </row>
    <row r="56" spans="1:18" s="77" customFormat="1" ht="14.25" customHeight="1" hidden="1">
      <c r="A56" s="24" t="s">
        <v>8</v>
      </c>
      <c r="B56" s="49"/>
      <c r="C56" s="50"/>
      <c r="D56" s="50"/>
      <c r="E56" s="50"/>
      <c r="F56" s="5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37">
        <f t="shared" si="0"/>
        <v>0</v>
      </c>
    </row>
    <row r="57" spans="1:18" s="77" customFormat="1" ht="14.25" customHeight="1" hidden="1">
      <c r="A57" s="17" t="s">
        <v>51</v>
      </c>
      <c r="B57" s="49"/>
      <c r="C57" s="50"/>
      <c r="D57" s="50"/>
      <c r="E57" s="50"/>
      <c r="F57" s="51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37">
        <f t="shared" si="0"/>
        <v>0</v>
      </c>
    </row>
    <row r="58" spans="1:18" s="77" customFormat="1" ht="14.25" customHeight="1" hidden="1">
      <c r="A58" s="79" t="s">
        <v>52</v>
      </c>
      <c r="B58" s="52" t="s">
        <v>53</v>
      </c>
      <c r="C58" s="80" t="s">
        <v>54</v>
      </c>
      <c r="D58" s="17" t="s">
        <v>21</v>
      </c>
      <c r="E58" s="72">
        <v>6501</v>
      </c>
      <c r="F58" s="28">
        <v>17.259</v>
      </c>
      <c r="G58" s="70">
        <f>316094-2</f>
        <v>316092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37">
        <f t="shared" si="0"/>
        <v>316092</v>
      </c>
    </row>
    <row r="59" spans="1:18" s="77" customFormat="1" ht="14.25" customHeight="1" hidden="1">
      <c r="A59" s="79" t="s">
        <v>52</v>
      </c>
      <c r="B59" s="28" t="s">
        <v>47</v>
      </c>
      <c r="C59" s="80" t="s">
        <v>54</v>
      </c>
      <c r="D59" s="17" t="s">
        <v>21</v>
      </c>
      <c r="E59" s="72">
        <v>6501</v>
      </c>
      <c r="F59" s="28">
        <v>17.259</v>
      </c>
      <c r="G59" s="70">
        <v>1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37">
        <f t="shared" si="0"/>
        <v>1</v>
      </c>
    </row>
    <row r="60" spans="1:18" s="77" customFormat="1" ht="14.25" customHeight="1" hidden="1">
      <c r="A60" s="79" t="s">
        <v>52</v>
      </c>
      <c r="B60" s="28" t="s">
        <v>48</v>
      </c>
      <c r="C60" s="80" t="s">
        <v>54</v>
      </c>
      <c r="D60" s="17" t="s">
        <v>21</v>
      </c>
      <c r="E60" s="72">
        <v>6501</v>
      </c>
      <c r="F60" s="28">
        <v>17.259</v>
      </c>
      <c r="G60" s="70">
        <v>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37">
        <f t="shared" si="0"/>
        <v>1</v>
      </c>
    </row>
    <row r="61" spans="1:18" s="77" customFormat="1" ht="14.25" customHeight="1" hidden="1">
      <c r="A61" s="35" t="s">
        <v>55</v>
      </c>
      <c r="B61" s="28" t="s">
        <v>47</v>
      </c>
      <c r="C61" s="80" t="s">
        <v>56</v>
      </c>
      <c r="D61" s="17" t="s">
        <v>22</v>
      </c>
      <c r="E61" s="28">
        <v>6502</v>
      </c>
      <c r="F61" s="17">
        <v>17.258</v>
      </c>
      <c r="G61" s="70">
        <f>49672-2</f>
        <v>49670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37">
        <f t="shared" si="0"/>
        <v>49670</v>
      </c>
    </row>
    <row r="62" spans="1:18" s="77" customFormat="1" ht="14.25" customHeight="1" hidden="1">
      <c r="A62" s="35" t="s">
        <v>55</v>
      </c>
      <c r="B62" s="28" t="s">
        <v>48</v>
      </c>
      <c r="C62" s="80" t="s">
        <v>56</v>
      </c>
      <c r="D62" s="17" t="s">
        <v>22</v>
      </c>
      <c r="E62" s="28">
        <v>6502</v>
      </c>
      <c r="F62" s="17">
        <v>17.258</v>
      </c>
      <c r="G62" s="70">
        <v>1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37">
        <f t="shared" si="0"/>
        <v>1</v>
      </c>
    </row>
    <row r="63" spans="1:18" s="77" customFormat="1" ht="14.25" customHeight="1" hidden="1">
      <c r="A63" s="35" t="s">
        <v>55</v>
      </c>
      <c r="B63" s="28" t="s">
        <v>57</v>
      </c>
      <c r="C63" s="80" t="s">
        <v>56</v>
      </c>
      <c r="D63" s="17" t="s">
        <v>22</v>
      </c>
      <c r="E63" s="28">
        <v>6502</v>
      </c>
      <c r="F63" s="17">
        <v>17.258</v>
      </c>
      <c r="G63" s="70">
        <v>1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37">
        <f t="shared" si="0"/>
        <v>1</v>
      </c>
    </row>
    <row r="64" spans="1:19" s="77" customFormat="1" ht="14.25" customHeight="1" hidden="1">
      <c r="A64" s="35" t="s">
        <v>55</v>
      </c>
      <c r="B64" s="75" t="s">
        <v>76</v>
      </c>
      <c r="C64" s="72" t="s">
        <v>77</v>
      </c>
      <c r="D64" s="17" t="s">
        <v>22</v>
      </c>
      <c r="E64" s="28">
        <v>6502</v>
      </c>
      <c r="F64" s="17">
        <v>17.258</v>
      </c>
      <c r="G64" s="70"/>
      <c r="H64" s="70"/>
      <c r="I64" s="70"/>
      <c r="J64" s="70">
        <f>247863-139532-2</f>
        <v>108329</v>
      </c>
      <c r="K64" s="70"/>
      <c r="L64" s="70"/>
      <c r="M64" s="70"/>
      <c r="N64" s="70"/>
      <c r="O64" s="70"/>
      <c r="P64" s="70"/>
      <c r="Q64" s="70"/>
      <c r="R64" s="37">
        <f t="shared" si="0"/>
        <v>108329</v>
      </c>
      <c r="S64" s="81"/>
    </row>
    <row r="65" spans="1:18" s="77" customFormat="1" ht="14.25" customHeight="1" hidden="1">
      <c r="A65" s="35" t="s">
        <v>55</v>
      </c>
      <c r="B65" s="28" t="s">
        <v>48</v>
      </c>
      <c r="C65" s="72" t="s">
        <v>77</v>
      </c>
      <c r="D65" s="17" t="s">
        <v>22</v>
      </c>
      <c r="E65" s="28">
        <v>6502</v>
      </c>
      <c r="F65" s="17">
        <v>17.258</v>
      </c>
      <c r="G65" s="70"/>
      <c r="H65" s="70"/>
      <c r="I65" s="70"/>
      <c r="J65" s="70">
        <v>1</v>
      </c>
      <c r="K65" s="70"/>
      <c r="L65" s="70"/>
      <c r="M65" s="70"/>
      <c r="N65" s="70"/>
      <c r="O65" s="70"/>
      <c r="P65" s="70"/>
      <c r="Q65" s="70"/>
      <c r="R65" s="37">
        <f t="shared" si="0"/>
        <v>1</v>
      </c>
    </row>
    <row r="66" spans="1:19" s="77" customFormat="1" ht="14.25" customHeight="1" hidden="1">
      <c r="A66" s="35" t="s">
        <v>55</v>
      </c>
      <c r="B66" s="28" t="s">
        <v>57</v>
      </c>
      <c r="C66" s="72" t="s">
        <v>77</v>
      </c>
      <c r="D66" s="17" t="s">
        <v>22</v>
      </c>
      <c r="E66" s="28">
        <v>6502</v>
      </c>
      <c r="F66" s="17">
        <v>17.258</v>
      </c>
      <c r="G66" s="70"/>
      <c r="H66" s="70"/>
      <c r="I66" s="70"/>
      <c r="J66" s="70">
        <v>1</v>
      </c>
      <c r="K66" s="70"/>
      <c r="L66" s="70"/>
      <c r="M66" s="70"/>
      <c r="N66" s="70"/>
      <c r="O66" s="70"/>
      <c r="P66" s="70"/>
      <c r="Q66" s="70"/>
      <c r="R66" s="37">
        <f t="shared" si="0"/>
        <v>1</v>
      </c>
      <c r="S66" s="78">
        <f>SUM(R64:R66)</f>
        <v>108331</v>
      </c>
    </row>
    <row r="67" spans="1:18" s="77" customFormat="1" ht="14.25" customHeight="1" hidden="1">
      <c r="A67" s="35" t="s">
        <v>58</v>
      </c>
      <c r="B67" s="28" t="s">
        <v>47</v>
      </c>
      <c r="C67" s="80" t="s">
        <v>59</v>
      </c>
      <c r="D67" s="17" t="s">
        <v>23</v>
      </c>
      <c r="E67" s="28">
        <v>6503</v>
      </c>
      <c r="F67" s="17">
        <v>17.278</v>
      </c>
      <c r="G67" s="70">
        <f>75057-2</f>
        <v>75055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37">
        <f t="shared" si="0"/>
        <v>75055</v>
      </c>
    </row>
    <row r="68" spans="1:18" s="77" customFormat="1" ht="14.25" customHeight="1" hidden="1">
      <c r="A68" s="35" t="s">
        <v>58</v>
      </c>
      <c r="B68" s="28" t="s">
        <v>48</v>
      </c>
      <c r="C68" s="80" t="s">
        <v>59</v>
      </c>
      <c r="D68" s="17" t="s">
        <v>23</v>
      </c>
      <c r="E68" s="28">
        <v>6503</v>
      </c>
      <c r="F68" s="17">
        <v>17.278</v>
      </c>
      <c r="G68" s="70">
        <v>1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37">
        <f t="shared" si="0"/>
        <v>1</v>
      </c>
    </row>
    <row r="69" spans="1:18" s="77" customFormat="1" ht="14.25" customHeight="1" hidden="1">
      <c r="A69" s="35" t="s">
        <v>58</v>
      </c>
      <c r="B69" s="28" t="s">
        <v>57</v>
      </c>
      <c r="C69" s="80" t="s">
        <v>59</v>
      </c>
      <c r="D69" s="17" t="s">
        <v>23</v>
      </c>
      <c r="E69" s="28">
        <v>6503</v>
      </c>
      <c r="F69" s="17">
        <v>17.278</v>
      </c>
      <c r="G69" s="70">
        <v>1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37">
        <f t="shared" si="0"/>
        <v>1</v>
      </c>
    </row>
    <row r="70" spans="1:19" s="77" customFormat="1" ht="14.25" customHeight="1" hidden="1">
      <c r="A70" s="35" t="s">
        <v>58</v>
      </c>
      <c r="B70" s="75" t="s">
        <v>76</v>
      </c>
      <c r="C70" s="72" t="s">
        <v>75</v>
      </c>
      <c r="D70" s="17" t="s">
        <v>23</v>
      </c>
      <c r="E70" s="28">
        <v>6503</v>
      </c>
      <c r="F70" s="17">
        <v>17.278</v>
      </c>
      <c r="G70" s="70"/>
      <c r="H70" s="70"/>
      <c r="I70" s="70"/>
      <c r="J70" s="70">
        <f>335965-139532-2</f>
        <v>196431</v>
      </c>
      <c r="K70" s="70"/>
      <c r="L70" s="70"/>
      <c r="M70" s="70"/>
      <c r="N70" s="70"/>
      <c r="O70" s="70"/>
      <c r="P70" s="70"/>
      <c r="Q70" s="70"/>
      <c r="R70" s="37">
        <f t="shared" si="0"/>
        <v>196431</v>
      </c>
      <c r="S70" s="81"/>
    </row>
    <row r="71" spans="1:18" s="77" customFormat="1" ht="14.25" customHeight="1" hidden="1">
      <c r="A71" s="35" t="s">
        <v>58</v>
      </c>
      <c r="B71" s="28" t="s">
        <v>48</v>
      </c>
      <c r="C71" s="72" t="s">
        <v>75</v>
      </c>
      <c r="D71" s="17" t="s">
        <v>23</v>
      </c>
      <c r="E71" s="28">
        <v>6503</v>
      </c>
      <c r="F71" s="17">
        <v>17.278</v>
      </c>
      <c r="G71" s="70"/>
      <c r="H71" s="70"/>
      <c r="I71" s="70"/>
      <c r="J71" s="70">
        <v>1</v>
      </c>
      <c r="K71" s="70"/>
      <c r="L71" s="70"/>
      <c r="M71" s="70"/>
      <c r="N71" s="70"/>
      <c r="O71" s="70"/>
      <c r="P71" s="70"/>
      <c r="Q71" s="70"/>
      <c r="R71" s="37">
        <f t="shared" si="0"/>
        <v>1</v>
      </c>
    </row>
    <row r="72" spans="1:19" s="77" customFormat="1" ht="14.25" customHeight="1" hidden="1">
      <c r="A72" s="35" t="s">
        <v>58</v>
      </c>
      <c r="B72" s="28" t="s">
        <v>57</v>
      </c>
      <c r="C72" s="72" t="s">
        <v>75</v>
      </c>
      <c r="D72" s="17" t="s">
        <v>23</v>
      </c>
      <c r="E72" s="28">
        <v>6503</v>
      </c>
      <c r="F72" s="17">
        <v>17.278</v>
      </c>
      <c r="G72" s="70"/>
      <c r="H72" s="70"/>
      <c r="I72" s="70"/>
      <c r="J72" s="70">
        <v>1</v>
      </c>
      <c r="K72" s="70"/>
      <c r="L72" s="70"/>
      <c r="M72" s="70"/>
      <c r="N72" s="70"/>
      <c r="O72" s="70"/>
      <c r="P72" s="70"/>
      <c r="Q72" s="70"/>
      <c r="R72" s="37">
        <f t="shared" si="0"/>
        <v>1</v>
      </c>
      <c r="S72" s="78">
        <f>SUM(R70:R72)</f>
        <v>196433</v>
      </c>
    </row>
    <row r="73" spans="1:18" s="77" customFormat="1" ht="14.25" customHeight="1" hidden="1">
      <c r="A73" s="35" t="s">
        <v>30</v>
      </c>
      <c r="B73" s="28"/>
      <c r="C73" s="17"/>
      <c r="D73" s="17" t="s">
        <v>22</v>
      </c>
      <c r="E73" s="28">
        <v>6318</v>
      </c>
      <c r="F73" s="17">
        <v>17.258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37">
        <f t="shared" si="0"/>
        <v>0</v>
      </c>
    </row>
    <row r="74" spans="1:18" s="77" customFormat="1" ht="14.25" customHeight="1" hidden="1">
      <c r="A74" s="35" t="s">
        <v>30</v>
      </c>
      <c r="B74" s="28"/>
      <c r="C74" s="17"/>
      <c r="D74" s="17" t="s">
        <v>22</v>
      </c>
      <c r="E74" s="28">
        <v>6319</v>
      </c>
      <c r="F74" s="17">
        <v>17.258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37">
        <f t="shared" si="0"/>
        <v>0</v>
      </c>
    </row>
    <row r="75" spans="1:18" s="77" customFormat="1" ht="15" hidden="1">
      <c r="A75" s="35" t="s">
        <v>74</v>
      </c>
      <c r="B75" s="28" t="s">
        <v>47</v>
      </c>
      <c r="C75" s="72" t="s">
        <v>75</v>
      </c>
      <c r="D75" s="17" t="s">
        <v>23</v>
      </c>
      <c r="E75" s="74">
        <v>6523</v>
      </c>
      <c r="F75" s="17">
        <v>17.278</v>
      </c>
      <c r="G75" s="70"/>
      <c r="H75" s="70"/>
      <c r="I75" s="70"/>
      <c r="J75" s="70">
        <v>4308</v>
      </c>
      <c r="K75" s="70"/>
      <c r="L75" s="70"/>
      <c r="M75" s="70"/>
      <c r="N75" s="70"/>
      <c r="O75" s="70"/>
      <c r="P75" s="70"/>
      <c r="Q75" s="70"/>
      <c r="R75" s="37">
        <f t="shared" si="0"/>
        <v>4308</v>
      </c>
    </row>
    <row r="76" spans="1:18" s="77" customFormat="1" ht="15" hidden="1">
      <c r="A76" s="35" t="s">
        <v>87</v>
      </c>
      <c r="B76" s="28" t="s">
        <v>47</v>
      </c>
      <c r="C76" s="83" t="s">
        <v>88</v>
      </c>
      <c r="D76" s="17" t="s">
        <v>22</v>
      </c>
      <c r="E76" s="83">
        <v>6409</v>
      </c>
      <c r="F76" s="17">
        <v>17.258</v>
      </c>
      <c r="G76" s="70"/>
      <c r="H76" s="70"/>
      <c r="I76" s="70"/>
      <c r="J76" s="70"/>
      <c r="K76" s="70">
        <v>7066</v>
      </c>
      <c r="L76" s="70"/>
      <c r="M76" s="70"/>
      <c r="N76" s="70"/>
      <c r="O76" s="70"/>
      <c r="P76" s="70"/>
      <c r="Q76" s="70"/>
      <c r="R76" s="18">
        <f>SUM(J76:K76)</f>
        <v>7066</v>
      </c>
    </row>
    <row r="77" spans="1:18" s="77" customFormat="1" ht="15" hidden="1">
      <c r="A77" s="35"/>
      <c r="B77" s="49"/>
      <c r="C77" s="82"/>
      <c r="D77" s="51"/>
      <c r="E77" s="74"/>
      <c r="F77" s="51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37"/>
    </row>
    <row r="78" spans="1:18" s="31" customFormat="1" ht="14.25" customHeight="1">
      <c r="A78" s="29"/>
      <c r="B78" s="49"/>
      <c r="C78" s="51"/>
      <c r="D78" s="65"/>
      <c r="E78" s="49"/>
      <c r="F78" s="65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37">
        <f t="shared" si="0"/>
        <v>0</v>
      </c>
    </row>
    <row r="79" spans="1:18" s="15" customFormat="1" ht="17.25" customHeight="1">
      <c r="A79" s="41" t="s">
        <v>12</v>
      </c>
      <c r="B79" s="42"/>
      <c r="C79" s="43"/>
      <c r="D79" s="42"/>
      <c r="E79" s="43"/>
      <c r="F79" s="42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37">
        <f>SUM(G79:J79)</f>
        <v>0</v>
      </c>
    </row>
    <row r="80" spans="1:18" s="15" customFormat="1" ht="18.75" customHeight="1">
      <c r="A80" s="44" t="s">
        <v>0</v>
      </c>
      <c r="B80" s="44"/>
      <c r="C80" s="45"/>
      <c r="D80" s="45"/>
      <c r="E80" s="45"/>
      <c r="F80" s="46"/>
      <c r="G80" s="71">
        <f>SUM(G6:G79)</f>
        <v>440823</v>
      </c>
      <c r="H80" s="71">
        <f>SUM(H5:H79)</f>
        <v>13838.826228749998</v>
      </c>
      <c r="I80" s="73">
        <f>SUM(I28:I35)</f>
        <v>128961.88250635</v>
      </c>
      <c r="J80" s="73">
        <f>SUM(J6:J79)</f>
        <v>311072</v>
      </c>
      <c r="K80" s="73">
        <f>SUM(K7:K78)</f>
        <v>107567.37</v>
      </c>
      <c r="L80" s="73">
        <f>SUM(L5:L79)</f>
        <v>71033</v>
      </c>
      <c r="M80" s="71">
        <f>SUM(M5:M79)</f>
        <v>28827.627828700002</v>
      </c>
      <c r="N80" s="71">
        <f>SUM(N5:N79)</f>
        <v>4459.63</v>
      </c>
      <c r="O80" s="73">
        <f>SUM(O5:O79)</f>
        <v>29894.597459025834</v>
      </c>
      <c r="P80" s="88">
        <f>SUM(P22:P46)</f>
        <v>195008</v>
      </c>
      <c r="Q80" s="88">
        <f>SUM(Q28:Q79)</f>
        <v>5494.58</v>
      </c>
      <c r="R80" s="37"/>
    </row>
    <row r="81" spans="1:17" s="34" customFormat="1" ht="16.5">
      <c r="A81" s="15"/>
      <c r="B81" s="15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s="15" customFormat="1" ht="16.5">
      <c r="A82" s="34" t="s">
        <v>9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15" customFormat="1" ht="15" customHeight="1" hidden="1">
      <c r="A83" s="69" t="s">
        <v>49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15" customFormat="1" ht="17.25" customHeight="1" hidden="1">
      <c r="A84" s="34" t="s">
        <v>50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15" customFormat="1" ht="16.5" hidden="1">
      <c r="A85" s="69" t="s">
        <v>65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ht="15" hidden="1">
      <c r="A86" s="34" t="s">
        <v>64</v>
      </c>
    </row>
    <row r="87" ht="15" hidden="1">
      <c r="A87" s="69" t="s">
        <v>71</v>
      </c>
    </row>
    <row r="88" ht="15" hidden="1">
      <c r="A88" s="34" t="s">
        <v>72</v>
      </c>
    </row>
    <row r="89" ht="15" hidden="1">
      <c r="A89" s="69" t="s">
        <v>78</v>
      </c>
    </row>
    <row r="90" ht="15" hidden="1">
      <c r="A90" s="34" t="s">
        <v>79</v>
      </c>
    </row>
    <row r="91" ht="15" hidden="1">
      <c r="A91" s="69" t="s">
        <v>90</v>
      </c>
    </row>
    <row r="92" ht="15" hidden="1">
      <c r="A92" s="34" t="s">
        <v>89</v>
      </c>
    </row>
    <row r="93" ht="15" hidden="1">
      <c r="A93" s="69" t="s">
        <v>96</v>
      </c>
    </row>
    <row r="94" ht="15" hidden="1">
      <c r="A94" s="34" t="s">
        <v>97</v>
      </c>
    </row>
    <row r="95" ht="15" hidden="1">
      <c r="A95" s="69" t="s">
        <v>108</v>
      </c>
    </row>
    <row r="96" ht="15" hidden="1">
      <c r="A96" s="34" t="s">
        <v>107</v>
      </c>
    </row>
    <row r="97" ht="15" hidden="1">
      <c r="A97" s="69" t="s">
        <v>111</v>
      </c>
    </row>
    <row r="98" ht="15" hidden="1">
      <c r="A98" s="34" t="s">
        <v>110</v>
      </c>
    </row>
    <row r="99" ht="15" hidden="1">
      <c r="A99" s="69" t="s">
        <v>118</v>
      </c>
    </row>
    <row r="100" ht="15" hidden="1">
      <c r="A100" s="34" t="s">
        <v>117</v>
      </c>
    </row>
    <row r="101" ht="15" hidden="1">
      <c r="A101" s="69" t="s">
        <v>123</v>
      </c>
    </row>
    <row r="102" ht="15" hidden="1">
      <c r="A102" s="34" t="s">
        <v>120</v>
      </c>
    </row>
    <row r="103" ht="15">
      <c r="A103" s="34" t="s">
        <v>132</v>
      </c>
    </row>
    <row r="104" ht="15">
      <c r="A104" s="34" t="s">
        <v>131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2021-02-17T19:31:03Z</dcterms:modified>
  <cp:category/>
  <cp:version/>
  <cp:contentType/>
  <cp:contentStatus/>
</cp:coreProperties>
</file>