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ENTRAL" sheetId="1" r:id="rId1"/>
  </sheets>
  <definedNames>
    <definedName name="_xlnm.Print_Area" localSheetId="0">'CENTRAL'!$A$1:$G$76</definedName>
  </definedNames>
  <calcPr fullCalcOnLoad="1"/>
</workbook>
</file>

<file path=xl/sharedStrings.xml><?xml version="1.0" encoding="utf-8"?>
<sst xmlns="http://schemas.openxmlformats.org/spreadsheetml/2006/main" count="210" uniqueCount="116">
  <si>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</si>
  <si>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</si>
  <si>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</si>
  <si>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</si>
  <si>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</si>
  <si>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</si>
  <si>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</si>
  <si>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</si>
  <si>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</si>
  <si>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</si>
  <si>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</si>
  <si>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</si>
  <si>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</si>
  <si>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</si>
  <si>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CT EOL 19CCWORCNEGREA</t>
  </si>
  <si>
    <t>7003-1631</t>
  </si>
  <si>
    <t>7003-1630</t>
  </si>
  <si>
    <t>7003-1778</t>
  </si>
  <si>
    <t>STATE ONE STOP</t>
  </si>
  <si>
    <t>WP 90%</t>
  </si>
  <si>
    <t>7002-6626</t>
  </si>
  <si>
    <t>J305</t>
  </si>
  <si>
    <t>WP 10%</t>
  </si>
  <si>
    <t>17.207</t>
  </si>
  <si>
    <t>DOE -ELEMENTARY &amp; SECONDARY ED</t>
  </si>
  <si>
    <t>7038-0107</t>
  </si>
  <si>
    <t>J323</t>
  </si>
  <si>
    <t>84.002A</t>
  </si>
  <si>
    <t>DVOP</t>
  </si>
  <si>
    <t>J309</t>
  </si>
  <si>
    <t>J330</t>
  </si>
  <si>
    <t>ELDER AFFAIRS</t>
  </si>
  <si>
    <t>9110-1178</t>
  </si>
  <si>
    <t>J316</t>
  </si>
  <si>
    <t>DOE-CAREER PATHWAYS</t>
  </si>
  <si>
    <t>7035-0002</t>
  </si>
  <si>
    <t>UI HEARINGS</t>
  </si>
  <si>
    <t>MA COMMISSION FOR THE BLIND</t>
  </si>
  <si>
    <t>4110-3021</t>
  </si>
  <si>
    <t>MA REHAB COMMISSION</t>
  </si>
  <si>
    <t>4120-0020</t>
  </si>
  <si>
    <t>J321</t>
  </si>
  <si>
    <t>CT EOL 20CCWORCSOSWTF</t>
  </si>
  <si>
    <t>CT EOL 21CCWORCWIA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</si>
  <si>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</si>
  <si>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</si>
  <si>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</si>
  <si>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</si>
  <si>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</si>
  <si>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</si>
  <si>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</si>
  <si>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</si>
  <si>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</si>
  <si>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</si>
  <si>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</si>
  <si>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</si>
  <si>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</si>
  <si>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</si>
  <si>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21CCWORCVETSUI</t>
  </si>
  <si>
    <t>JULY 1, 2020-DEC 31, 2020</t>
  </si>
  <si>
    <t>FVETS2020</t>
  </si>
  <si>
    <t>7002-6628</t>
  </si>
  <si>
    <t>J409</t>
  </si>
  <si>
    <t>BUDGET #1 FY21 AUGUST 13, 2020</t>
  </si>
  <si>
    <t>TO ADD DVOP FUNDS</t>
  </si>
  <si>
    <t>BUDGET #2  FY21</t>
  </si>
  <si>
    <t>FES2021</t>
  </si>
  <si>
    <t>K107</t>
  </si>
  <si>
    <t>CT EOL 21CCWORCWP</t>
  </si>
  <si>
    <t>BUDGET #2 FY21 SEPTEMBER 25 2020</t>
  </si>
  <si>
    <t>TO ADD FY21 WP  FUNDS</t>
  </si>
  <si>
    <t>BUDGET #3  FY21</t>
  </si>
  <si>
    <t>BUDGET #3 FY21 OCTOBER 20, 2020</t>
  </si>
  <si>
    <t>TO ADD JVSG INCENTIVE  FUNDS</t>
  </si>
  <si>
    <t>JVSG INCENTIVE</t>
  </si>
  <si>
    <t xml:space="preserve">J410 </t>
  </si>
  <si>
    <t>SEPT 30, 2020-DEC 31, 2020</t>
  </si>
  <si>
    <t>BUDGET #4  FY21</t>
  </si>
  <si>
    <t>FH126A20VR</t>
  </si>
  <si>
    <t>K122</t>
  </si>
  <si>
    <t>SEPT 23, 2020-JUNE 30, 2021</t>
  </si>
  <si>
    <t>OCT 1,  2020-JUNE 30, 2021</t>
  </si>
  <si>
    <t>FWIAADT21B</t>
  </si>
  <si>
    <t>FWIADWK21B</t>
  </si>
  <si>
    <t>TO ADD FY21 WIOA &amp; MCB FUNDS</t>
  </si>
  <si>
    <t>BUDGET #4  FY21 NOVEMBER 23, 2020</t>
  </si>
  <si>
    <t>BUDGET #5  FY21</t>
  </si>
  <si>
    <t>ALLOCATION FOR UI SERVICES</t>
  </si>
  <si>
    <t>CT EOL 21CCWORCTRADE</t>
  </si>
  <si>
    <t>TRADE</t>
  </si>
  <si>
    <t>OCTOBER 1, 2019-JUNE 20,2020</t>
  </si>
  <si>
    <t>FTRADE2020</t>
  </si>
  <si>
    <t>7003-1010</t>
  </si>
  <si>
    <t>J402</t>
  </si>
  <si>
    <t>WIOA 15% OH</t>
  </si>
  <si>
    <t xml:space="preserve">FWIAADT20B </t>
  </si>
  <si>
    <t>BUDGET #5  FY21 DECEMBER 1, 2020</t>
  </si>
  <si>
    <t>TO ADD 15%, ALLOCATION FOR UI SERVICES &amp; TRADE FUNDS</t>
  </si>
  <si>
    <t>BUDGET #6  FY21</t>
  </si>
  <si>
    <t>JULY 1, 2020- JUNE 30, 2021</t>
  </si>
  <si>
    <t>WTRUSTF21</t>
  </si>
  <si>
    <t>7003-0135</t>
  </si>
  <si>
    <t>K164</t>
  </si>
  <si>
    <t>N.A</t>
  </si>
  <si>
    <t>TO ADD WTF FUNDS</t>
  </si>
  <si>
    <t>BUDGET #6  FY21 DECEMBER 4, 2020</t>
  </si>
  <si>
    <t>DTA</t>
  </si>
  <si>
    <t>OCTOBER 19, 2020-JUNE 30, 2021</t>
  </si>
  <si>
    <t>DOE2021B1</t>
  </si>
  <si>
    <t>K117</t>
  </si>
  <si>
    <t>4400-1979</t>
  </si>
  <si>
    <t>J527</t>
  </si>
  <si>
    <t xml:space="preserve">TO ADD DTA &amp; PARTNER FUNDS </t>
  </si>
  <si>
    <t>BUDGET #7  FY21</t>
  </si>
  <si>
    <t>BUDGET #7  FY21 DECEMBER 11, 2020</t>
  </si>
  <si>
    <t>SPSS2021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</si>
</sst>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3" fillId="0" borderId="0" xfId="0" applyFont="1" applyFill="1" applyAlignment="1" quotePrefix="1">
      <alignment horizontal="center"/>
    </xf>
    <xf numFmtId="0" fontId="5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3" width="19.28125" style="4" hidden="1" customWidth="1"/>
    <col min="14" max="14" width="19.28125" style="4" customWidth="1"/>
    <col min="15" max="15" width="14.00390625" style="3" hidden="1" customWidth="1"/>
    <col min="16" max="16" width="13.28125" style="3" bestFit="1" customWidth="1"/>
    <col min="17" max="16384" width="9.140625" style="3" customWidth="1"/>
  </cols>
  <sheetData>
    <row r="1" spans="1:14" ht="20.25">
      <c r="A1" s="3" t="s">
        <v>10</v>
      </c>
      <c r="B1" s="80" t="s">
        <v>9</v>
      </c>
      <c r="C1" s="81"/>
      <c r="D1" s="81"/>
      <c r="E1" s="81"/>
      <c r="F1" s="81"/>
      <c r="G1" s="81"/>
      <c r="H1" s="60"/>
      <c r="I1" s="60"/>
      <c r="J1" s="60"/>
      <c r="K1" s="60"/>
      <c r="L1" s="60"/>
      <c r="M1" s="60"/>
      <c r="N1" s="60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0.25">
      <c r="A4" s="5"/>
      <c r="B4" s="6"/>
      <c r="C4" s="1"/>
    </row>
    <row r="5" spans="1:15" s="17" customFormat="1" ht="30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44</v>
      </c>
      <c r="H5" s="16" t="s">
        <v>45</v>
      </c>
      <c r="I5" s="16" t="s">
        <v>65</v>
      </c>
      <c r="J5" s="16" t="s">
        <v>71</v>
      </c>
      <c r="K5" s="16" t="s">
        <v>77</v>
      </c>
      <c r="L5" s="16" t="s">
        <v>86</v>
      </c>
      <c r="M5" s="16" t="s">
        <v>98</v>
      </c>
      <c r="N5" s="16" t="s">
        <v>113</v>
      </c>
      <c r="O5" s="40" t="s">
        <v>6</v>
      </c>
    </row>
    <row r="6" spans="1:15" s="7" customFormat="1" ht="16.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3"/>
    </row>
    <row r="7" spans="1:15" s="8" customFormat="1" ht="16.5" hidden="1">
      <c r="A7" s="22" t="s">
        <v>42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3"/>
    </row>
    <row r="8" spans="1:15" s="8" customFormat="1" ht="16.5" hidden="1">
      <c r="A8" s="42" t="s">
        <v>12</v>
      </c>
      <c r="B8" s="24" t="s">
        <v>99</v>
      </c>
      <c r="C8" s="78" t="s">
        <v>100</v>
      </c>
      <c r="D8" s="78" t="s">
        <v>101</v>
      </c>
      <c r="E8" s="78" t="s">
        <v>102</v>
      </c>
      <c r="F8" s="22" t="s">
        <v>103</v>
      </c>
      <c r="G8" s="25"/>
      <c r="H8" s="25"/>
      <c r="I8" s="25"/>
      <c r="J8" s="25"/>
      <c r="K8" s="25"/>
      <c r="L8" s="25"/>
      <c r="M8" s="63">
        <v>95000</v>
      </c>
      <c r="N8" s="63"/>
      <c r="O8" s="46">
        <f>SUM(L8:M8)</f>
        <v>95000</v>
      </c>
    </row>
    <row r="9" spans="1:15" s="8" customFormat="1" ht="16.5" hidden="1">
      <c r="A9" s="49" t="s">
        <v>18</v>
      </c>
      <c r="B9" s="24"/>
      <c r="C9" s="43"/>
      <c r="D9" s="43"/>
      <c r="E9" s="43"/>
      <c r="F9" s="24"/>
      <c r="G9" s="25"/>
      <c r="H9" s="25"/>
      <c r="I9" s="25"/>
      <c r="J9" s="25"/>
      <c r="K9" s="25"/>
      <c r="L9" s="25"/>
      <c r="M9" s="63"/>
      <c r="N9" s="63"/>
      <c r="O9" s="46">
        <f aca="true" t="shared" si="0" ref="O9:O72">SUM(G9:K9)</f>
        <v>0</v>
      </c>
    </row>
    <row r="10" spans="1:15" s="8" customFormat="1" ht="16.5" hidden="1">
      <c r="A10" s="49"/>
      <c r="B10" s="24"/>
      <c r="C10" s="48"/>
      <c r="D10" s="48"/>
      <c r="E10" s="48"/>
      <c r="F10" s="24"/>
      <c r="G10" s="25"/>
      <c r="H10" s="25"/>
      <c r="I10" s="25"/>
      <c r="J10" s="25"/>
      <c r="K10" s="25"/>
      <c r="L10" s="25"/>
      <c r="M10" s="63"/>
      <c r="N10" s="63"/>
      <c r="O10" s="46">
        <f t="shared" si="0"/>
        <v>0</v>
      </c>
    </row>
    <row r="11" spans="1:15" s="8" customFormat="1" ht="16.5">
      <c r="A11" s="49"/>
      <c r="B11" s="24"/>
      <c r="C11" s="43"/>
      <c r="D11" s="43"/>
      <c r="E11" s="43"/>
      <c r="F11" s="24"/>
      <c r="G11" s="25"/>
      <c r="H11" s="25"/>
      <c r="I11" s="25"/>
      <c r="J11" s="25"/>
      <c r="K11" s="25"/>
      <c r="L11" s="25"/>
      <c r="M11" s="63"/>
      <c r="N11" s="63"/>
      <c r="O11" s="46">
        <f t="shared" si="0"/>
        <v>0</v>
      </c>
    </row>
    <row r="12" spans="1:15" s="8" customFormat="1" ht="16.5">
      <c r="A12" s="16" t="s">
        <v>8</v>
      </c>
      <c r="B12" s="24"/>
      <c r="C12" s="43"/>
      <c r="D12" s="43"/>
      <c r="E12" s="43"/>
      <c r="F12" s="24"/>
      <c r="G12" s="25"/>
      <c r="H12" s="25"/>
      <c r="I12" s="25"/>
      <c r="J12" s="25"/>
      <c r="K12" s="25"/>
      <c r="L12" s="25"/>
      <c r="M12" s="63"/>
      <c r="N12" s="63"/>
      <c r="O12" s="46">
        <f t="shared" si="0"/>
        <v>0</v>
      </c>
    </row>
    <row r="13" spans="1:15" s="8" customFormat="1" ht="16.5">
      <c r="A13" s="22" t="s">
        <v>68</v>
      </c>
      <c r="B13" s="24"/>
      <c r="C13" s="43"/>
      <c r="D13" s="43"/>
      <c r="E13" s="43"/>
      <c r="F13" s="24"/>
      <c r="G13" s="25"/>
      <c r="H13" s="25"/>
      <c r="I13" s="25"/>
      <c r="J13" s="25"/>
      <c r="K13" s="25"/>
      <c r="L13" s="25"/>
      <c r="M13" s="63"/>
      <c r="N13" s="63"/>
      <c r="O13" s="46">
        <f t="shared" si="0"/>
        <v>0</v>
      </c>
    </row>
    <row r="14" spans="1:15" s="8" customFormat="1" ht="16.5" hidden="1">
      <c r="A14" s="39" t="s">
        <v>19</v>
      </c>
      <c r="B14" s="24"/>
      <c r="C14" s="43"/>
      <c r="D14" s="43" t="s">
        <v>20</v>
      </c>
      <c r="E14" s="45" t="s">
        <v>21</v>
      </c>
      <c r="F14" s="24">
        <v>17.207</v>
      </c>
      <c r="G14" s="25"/>
      <c r="H14" s="25"/>
      <c r="I14" s="25"/>
      <c r="J14" s="25"/>
      <c r="K14" s="25"/>
      <c r="L14" s="25"/>
      <c r="M14" s="63"/>
      <c r="N14" s="63"/>
      <c r="O14" s="46">
        <f t="shared" si="0"/>
        <v>0</v>
      </c>
    </row>
    <row r="15" spans="1:15" s="8" customFormat="1" ht="16.5" hidden="1">
      <c r="A15" s="39" t="s">
        <v>19</v>
      </c>
      <c r="B15" s="24"/>
      <c r="C15" s="43"/>
      <c r="D15" s="43" t="s">
        <v>20</v>
      </c>
      <c r="E15" s="45" t="s">
        <v>21</v>
      </c>
      <c r="F15" s="24">
        <v>17.207</v>
      </c>
      <c r="G15" s="25"/>
      <c r="H15" s="25"/>
      <c r="I15" s="25"/>
      <c r="J15" s="25"/>
      <c r="K15" s="25"/>
      <c r="L15" s="25"/>
      <c r="M15" s="63"/>
      <c r="N15" s="63"/>
      <c r="O15" s="46">
        <f t="shared" si="0"/>
        <v>0</v>
      </c>
    </row>
    <row r="16" spans="1:15" s="8" customFormat="1" ht="16.5" hidden="1">
      <c r="A16" s="39" t="s">
        <v>19</v>
      </c>
      <c r="B16" s="24"/>
      <c r="C16" s="43"/>
      <c r="D16" s="43" t="s">
        <v>20</v>
      </c>
      <c r="E16" s="45" t="s">
        <v>21</v>
      </c>
      <c r="F16" s="24">
        <v>17.207</v>
      </c>
      <c r="G16" s="25"/>
      <c r="H16" s="25"/>
      <c r="I16" s="25"/>
      <c r="J16" s="25"/>
      <c r="K16" s="25"/>
      <c r="L16" s="25"/>
      <c r="M16" s="63"/>
      <c r="N16" s="63"/>
      <c r="O16" s="46">
        <f t="shared" si="0"/>
        <v>0</v>
      </c>
    </row>
    <row r="17" spans="1:15" s="8" customFormat="1" ht="16.5" hidden="1">
      <c r="A17" s="39" t="s">
        <v>22</v>
      </c>
      <c r="B17" s="24" t="s">
        <v>49</v>
      </c>
      <c r="C17" s="64" t="s">
        <v>66</v>
      </c>
      <c r="D17" s="64" t="s">
        <v>20</v>
      </c>
      <c r="E17" s="22" t="s">
        <v>67</v>
      </c>
      <c r="F17" s="24" t="s">
        <v>23</v>
      </c>
      <c r="G17" s="25"/>
      <c r="H17" s="25"/>
      <c r="I17" s="25">
        <f>74415-2</f>
        <v>74413</v>
      </c>
      <c r="J17" s="25"/>
      <c r="K17" s="25"/>
      <c r="L17" s="25"/>
      <c r="M17" s="63"/>
      <c r="N17" s="63"/>
      <c r="O17" s="46">
        <f t="shared" si="0"/>
        <v>74413</v>
      </c>
    </row>
    <row r="18" spans="1:15" s="8" customFormat="1" ht="16.5" hidden="1">
      <c r="A18" s="39" t="s">
        <v>22</v>
      </c>
      <c r="B18" s="24" t="s">
        <v>50</v>
      </c>
      <c r="C18" s="64" t="s">
        <v>66</v>
      </c>
      <c r="D18" s="64" t="s">
        <v>20</v>
      </c>
      <c r="E18" s="22" t="s">
        <v>67</v>
      </c>
      <c r="F18" s="24" t="s">
        <v>23</v>
      </c>
      <c r="G18" s="25"/>
      <c r="H18" s="25"/>
      <c r="I18" s="25">
        <v>1</v>
      </c>
      <c r="J18" s="25"/>
      <c r="K18" s="25"/>
      <c r="L18" s="25"/>
      <c r="M18" s="63"/>
      <c r="N18" s="63"/>
      <c r="O18" s="46">
        <f t="shared" si="0"/>
        <v>1</v>
      </c>
    </row>
    <row r="19" spans="1:15" s="8" customFormat="1" ht="16.5" hidden="1">
      <c r="A19" s="39" t="s">
        <v>22</v>
      </c>
      <c r="B19" s="24" t="s">
        <v>53</v>
      </c>
      <c r="C19" s="64" t="s">
        <v>66</v>
      </c>
      <c r="D19" s="64" t="s">
        <v>20</v>
      </c>
      <c r="E19" s="22" t="s">
        <v>67</v>
      </c>
      <c r="F19" s="24" t="s">
        <v>23</v>
      </c>
      <c r="G19" s="25"/>
      <c r="H19" s="25"/>
      <c r="I19" s="25">
        <v>1</v>
      </c>
      <c r="J19" s="25"/>
      <c r="K19" s="25"/>
      <c r="L19" s="25"/>
      <c r="M19" s="63"/>
      <c r="N19" s="63"/>
      <c r="O19" s="46">
        <f t="shared" si="0"/>
        <v>1</v>
      </c>
    </row>
    <row r="20" spans="1:15" s="8" customFormat="1" ht="16.5" hidden="1">
      <c r="A20" s="50" t="s">
        <v>24</v>
      </c>
      <c r="B20" s="51"/>
      <c r="C20" s="52"/>
      <c r="D20" s="52" t="s">
        <v>25</v>
      </c>
      <c r="E20" s="53" t="s">
        <v>26</v>
      </c>
      <c r="F20" s="51" t="s">
        <v>27</v>
      </c>
      <c r="G20" s="25"/>
      <c r="H20" s="25"/>
      <c r="I20" s="25"/>
      <c r="J20" s="25"/>
      <c r="K20" s="25"/>
      <c r="L20" s="25"/>
      <c r="M20" s="63"/>
      <c r="N20" s="63"/>
      <c r="O20" s="46">
        <f t="shared" si="0"/>
        <v>0</v>
      </c>
    </row>
    <row r="21" spans="1:15" s="8" customFormat="1" ht="16.5" hidden="1">
      <c r="A21" s="50" t="s">
        <v>31</v>
      </c>
      <c r="B21" s="24"/>
      <c r="C21" s="22"/>
      <c r="D21" s="22" t="s">
        <v>32</v>
      </c>
      <c r="E21" s="22" t="s">
        <v>33</v>
      </c>
      <c r="F21" s="24" t="s">
        <v>13</v>
      </c>
      <c r="G21" s="25"/>
      <c r="H21" s="25"/>
      <c r="I21" s="25"/>
      <c r="J21" s="25"/>
      <c r="K21" s="25"/>
      <c r="L21" s="25"/>
      <c r="M21" s="63"/>
      <c r="N21" s="63"/>
      <c r="O21" s="46">
        <f t="shared" si="0"/>
        <v>0</v>
      </c>
    </row>
    <row r="22" spans="1:15" s="8" customFormat="1" ht="16.5">
      <c r="A22" s="50" t="s">
        <v>34</v>
      </c>
      <c r="B22" s="24" t="s">
        <v>107</v>
      </c>
      <c r="C22" s="22" t="s">
        <v>108</v>
      </c>
      <c r="D22" s="22" t="s">
        <v>35</v>
      </c>
      <c r="E22" s="22" t="s">
        <v>109</v>
      </c>
      <c r="F22" s="24" t="s">
        <v>13</v>
      </c>
      <c r="G22" s="25"/>
      <c r="H22" s="25"/>
      <c r="I22" s="25"/>
      <c r="J22" s="25"/>
      <c r="K22" s="25"/>
      <c r="L22" s="25"/>
      <c r="M22" s="63"/>
      <c r="N22" s="63">
        <v>15094.14</v>
      </c>
      <c r="O22" s="23">
        <f>SUM(M22:N22)</f>
        <v>15094.14</v>
      </c>
    </row>
    <row r="23" spans="1:15" s="8" customFormat="1" ht="16.5" hidden="1">
      <c r="A23" s="50" t="s">
        <v>37</v>
      </c>
      <c r="B23" s="68" t="s">
        <v>80</v>
      </c>
      <c r="C23" s="69" t="s">
        <v>78</v>
      </c>
      <c r="D23" s="69" t="s">
        <v>38</v>
      </c>
      <c r="E23" s="69" t="s">
        <v>79</v>
      </c>
      <c r="F23" s="51" t="s">
        <v>13</v>
      </c>
      <c r="G23" s="25"/>
      <c r="H23" s="25"/>
      <c r="I23" s="25"/>
      <c r="J23" s="25"/>
      <c r="K23" s="63">
        <v>4240</v>
      </c>
      <c r="L23" s="63"/>
      <c r="M23" s="63"/>
      <c r="N23" s="63"/>
      <c r="O23" s="46">
        <f t="shared" si="0"/>
        <v>4240</v>
      </c>
    </row>
    <row r="24" spans="1:15" s="8" customFormat="1" ht="16.5" hidden="1">
      <c r="A24" s="39" t="s">
        <v>39</v>
      </c>
      <c r="B24" s="24"/>
      <c r="C24" s="67"/>
      <c r="D24" s="67" t="s">
        <v>40</v>
      </c>
      <c r="E24" s="67" t="s">
        <v>41</v>
      </c>
      <c r="F24" s="51" t="s">
        <v>13</v>
      </c>
      <c r="G24" s="25"/>
      <c r="H24" s="25"/>
      <c r="I24" s="25"/>
      <c r="J24" s="25"/>
      <c r="K24" s="25"/>
      <c r="L24" s="25"/>
      <c r="M24" s="63"/>
      <c r="N24" s="63"/>
      <c r="O24" s="46">
        <f t="shared" si="0"/>
        <v>0</v>
      </c>
    </row>
    <row r="25" spans="1:15" s="8" customFormat="1" ht="16.5" hidden="1">
      <c r="A25" s="44" t="s">
        <v>87</v>
      </c>
      <c r="B25" s="24" t="s">
        <v>49</v>
      </c>
      <c r="C25" s="64" t="s">
        <v>66</v>
      </c>
      <c r="D25" s="64" t="s">
        <v>20</v>
      </c>
      <c r="E25" s="22" t="s">
        <v>67</v>
      </c>
      <c r="F25" s="24" t="s">
        <v>23</v>
      </c>
      <c r="G25" s="25"/>
      <c r="H25" s="25"/>
      <c r="I25" s="25"/>
      <c r="J25" s="25"/>
      <c r="K25" s="25"/>
      <c r="L25" s="63">
        <v>955</v>
      </c>
      <c r="M25" s="63"/>
      <c r="N25" s="63"/>
      <c r="O25" s="46">
        <f>SUM(K25:L26)</f>
        <v>955</v>
      </c>
    </row>
    <row r="26" spans="1:15" s="8" customFormat="1" ht="16.5">
      <c r="A26" s="50" t="s">
        <v>106</v>
      </c>
      <c r="B26" s="24" t="s">
        <v>49</v>
      </c>
      <c r="C26" s="79" t="s">
        <v>115</v>
      </c>
      <c r="D26" s="40" t="s">
        <v>110</v>
      </c>
      <c r="E26" s="48" t="s">
        <v>111</v>
      </c>
      <c r="F26" s="24" t="s">
        <v>13</v>
      </c>
      <c r="G26" s="25"/>
      <c r="H26" s="25"/>
      <c r="I26" s="25"/>
      <c r="J26" s="25"/>
      <c r="K26" s="25"/>
      <c r="L26" s="25"/>
      <c r="M26" s="63"/>
      <c r="N26" s="63">
        <v>19881.808766599996</v>
      </c>
      <c r="O26" s="23">
        <f>SUM(M26:N26)</f>
        <v>19881.808766599996</v>
      </c>
    </row>
    <row r="27" spans="1:15" s="8" customFormat="1" ht="16.5">
      <c r="A27" s="50"/>
      <c r="B27" s="51"/>
      <c r="C27" s="67"/>
      <c r="D27" s="67"/>
      <c r="E27" s="67"/>
      <c r="F27" s="51"/>
      <c r="G27" s="25"/>
      <c r="H27" s="25"/>
      <c r="I27" s="25"/>
      <c r="J27" s="25"/>
      <c r="K27" s="25"/>
      <c r="L27" s="25"/>
      <c r="M27" s="63"/>
      <c r="N27" s="63"/>
      <c r="O27" s="46"/>
    </row>
    <row r="28" spans="1:15" s="8" customFormat="1" ht="16.5">
      <c r="A28" s="50"/>
      <c r="B28" s="51"/>
      <c r="C28" s="67"/>
      <c r="D28" s="67"/>
      <c r="E28" s="67"/>
      <c r="F28" s="51"/>
      <c r="G28" s="25"/>
      <c r="H28" s="25"/>
      <c r="I28" s="25"/>
      <c r="J28" s="25"/>
      <c r="K28" s="25"/>
      <c r="L28" s="25"/>
      <c r="M28" s="63"/>
      <c r="N28" s="63"/>
      <c r="O28" s="46">
        <f t="shared" si="0"/>
        <v>0</v>
      </c>
    </row>
    <row r="29" spans="1:15" s="8" customFormat="1" ht="16.5" hidden="1">
      <c r="A29" s="16" t="s">
        <v>8</v>
      </c>
      <c r="B29" s="51"/>
      <c r="C29" s="52"/>
      <c r="D29" s="52"/>
      <c r="E29" s="53"/>
      <c r="F29" s="51"/>
      <c r="G29" s="25"/>
      <c r="H29" s="25"/>
      <c r="I29" s="25"/>
      <c r="J29" s="25"/>
      <c r="K29" s="25"/>
      <c r="L29" s="25"/>
      <c r="M29" s="63"/>
      <c r="N29" s="63"/>
      <c r="O29" s="46">
        <f t="shared" si="0"/>
        <v>0</v>
      </c>
    </row>
    <row r="30" spans="1:15" s="8" customFormat="1" ht="16.5" hidden="1">
      <c r="A30" s="22" t="s">
        <v>58</v>
      </c>
      <c r="B30" s="51"/>
      <c r="C30" s="43"/>
      <c r="D30" s="52"/>
      <c r="E30" s="45"/>
      <c r="F30" s="51"/>
      <c r="G30" s="25"/>
      <c r="H30" s="25"/>
      <c r="I30" s="25"/>
      <c r="J30" s="25"/>
      <c r="K30" s="25"/>
      <c r="L30" s="25"/>
      <c r="M30" s="63"/>
      <c r="N30" s="63"/>
      <c r="O30" s="46">
        <f t="shared" si="0"/>
        <v>0</v>
      </c>
    </row>
    <row r="31" spans="1:15" s="8" customFormat="1" ht="16.5" hidden="1">
      <c r="A31" s="54" t="s">
        <v>28</v>
      </c>
      <c r="B31" s="24" t="s">
        <v>59</v>
      </c>
      <c r="C31" s="43" t="s">
        <v>60</v>
      </c>
      <c r="D31" s="43" t="s">
        <v>61</v>
      </c>
      <c r="E31" s="45" t="s">
        <v>62</v>
      </c>
      <c r="F31" s="64">
        <v>17.801</v>
      </c>
      <c r="G31" s="25"/>
      <c r="H31" s="63">
        <v>12836.635558499998</v>
      </c>
      <c r="I31" s="63"/>
      <c r="J31" s="63"/>
      <c r="K31" s="63"/>
      <c r="L31" s="63"/>
      <c r="M31" s="63"/>
      <c r="N31" s="63"/>
      <c r="O31" s="46">
        <f t="shared" si="0"/>
        <v>12836.635558499998</v>
      </c>
    </row>
    <row r="32" spans="1:15" s="8" customFormat="1" ht="16.5" hidden="1">
      <c r="A32" s="54" t="s">
        <v>28</v>
      </c>
      <c r="B32" s="24"/>
      <c r="C32" s="43"/>
      <c r="D32" s="43"/>
      <c r="E32" s="45" t="s">
        <v>29</v>
      </c>
      <c r="F32" s="64">
        <v>17.801</v>
      </c>
      <c r="G32" s="25"/>
      <c r="H32" s="63"/>
      <c r="I32" s="63"/>
      <c r="J32" s="63"/>
      <c r="K32" s="63"/>
      <c r="L32" s="63"/>
      <c r="M32" s="63"/>
      <c r="N32" s="63"/>
      <c r="O32" s="46">
        <f t="shared" si="0"/>
        <v>0</v>
      </c>
    </row>
    <row r="33" spans="1:16" s="8" customFormat="1" ht="16.5" hidden="1">
      <c r="A33" s="58" t="s">
        <v>74</v>
      </c>
      <c r="B33" s="24" t="s">
        <v>76</v>
      </c>
      <c r="C33" s="22" t="s">
        <v>60</v>
      </c>
      <c r="D33" s="43" t="s">
        <v>61</v>
      </c>
      <c r="E33" s="22" t="s">
        <v>75</v>
      </c>
      <c r="F33" s="22">
        <v>17.804</v>
      </c>
      <c r="G33" s="25"/>
      <c r="H33" s="63"/>
      <c r="I33" s="63"/>
      <c r="J33" s="63">
        <v>11000</v>
      </c>
      <c r="K33" s="63"/>
      <c r="L33" s="63"/>
      <c r="M33" s="63"/>
      <c r="N33" s="63"/>
      <c r="O33" s="46">
        <f t="shared" si="0"/>
        <v>11000</v>
      </c>
      <c r="P33" s="55"/>
    </row>
    <row r="34" spans="1:15" s="8" customFormat="1" ht="16.5" hidden="1">
      <c r="A34" s="50" t="s">
        <v>36</v>
      </c>
      <c r="B34" s="24"/>
      <c r="C34" s="43"/>
      <c r="D34" s="52"/>
      <c r="E34" s="43" t="s">
        <v>30</v>
      </c>
      <c r="F34" s="24">
        <v>17.225</v>
      </c>
      <c r="G34" s="25"/>
      <c r="H34" s="63"/>
      <c r="I34" s="63"/>
      <c r="J34" s="63"/>
      <c r="K34" s="63"/>
      <c r="L34" s="63"/>
      <c r="M34" s="63"/>
      <c r="N34" s="63"/>
      <c r="O34" s="46">
        <f t="shared" si="0"/>
        <v>0</v>
      </c>
    </row>
    <row r="35" spans="1:15" s="8" customFormat="1" ht="16.5" hidden="1">
      <c r="A35" s="39"/>
      <c r="B35" s="24"/>
      <c r="C35" s="70"/>
      <c r="D35" s="22"/>
      <c r="E35" s="70"/>
      <c r="F35" s="24"/>
      <c r="G35" s="25"/>
      <c r="H35" s="63"/>
      <c r="I35" s="63"/>
      <c r="J35" s="63"/>
      <c r="K35" s="63"/>
      <c r="L35" s="63"/>
      <c r="M35" s="63"/>
      <c r="N35" s="63"/>
      <c r="O35" s="46">
        <f t="shared" si="0"/>
        <v>0</v>
      </c>
    </row>
    <row r="36" spans="1:15" s="8" customFormat="1" ht="16.5" hidden="1">
      <c r="A36" s="16" t="s">
        <v>8</v>
      </c>
      <c r="B36" s="24"/>
      <c r="C36" s="70"/>
      <c r="D36" s="22"/>
      <c r="E36" s="70"/>
      <c r="F36" s="24"/>
      <c r="G36" s="25"/>
      <c r="H36" s="63"/>
      <c r="I36" s="63"/>
      <c r="J36" s="63"/>
      <c r="K36" s="63"/>
      <c r="L36" s="63"/>
      <c r="M36" s="63"/>
      <c r="N36" s="63"/>
      <c r="O36" s="46">
        <f t="shared" si="0"/>
        <v>0</v>
      </c>
    </row>
    <row r="37" spans="1:15" s="71" customFormat="1" ht="16.5" hidden="1">
      <c r="A37" s="22" t="s">
        <v>88</v>
      </c>
      <c r="B37" s="18"/>
      <c r="C37" s="21"/>
      <c r="D37" s="21"/>
      <c r="E37" s="18"/>
      <c r="F37" s="18"/>
      <c r="G37" s="25"/>
      <c r="H37" s="63"/>
      <c r="I37" s="63"/>
      <c r="J37" s="63"/>
      <c r="K37" s="63"/>
      <c r="L37" s="63"/>
      <c r="M37" s="63"/>
      <c r="N37" s="63"/>
      <c r="O37" s="46">
        <f t="shared" si="0"/>
        <v>0</v>
      </c>
    </row>
    <row r="38" spans="1:15" s="8" customFormat="1" ht="16.5" hidden="1">
      <c r="A38" s="44" t="s">
        <v>89</v>
      </c>
      <c r="B38" s="59" t="s">
        <v>90</v>
      </c>
      <c r="C38" s="48" t="s">
        <v>91</v>
      </c>
      <c r="D38" s="22" t="s">
        <v>92</v>
      </c>
      <c r="E38" s="22" t="s">
        <v>93</v>
      </c>
      <c r="F38" s="22">
        <v>17.245</v>
      </c>
      <c r="G38" s="25"/>
      <c r="H38" s="63"/>
      <c r="I38" s="63"/>
      <c r="J38" s="63"/>
      <c r="K38" s="63"/>
      <c r="L38" s="63">
        <f>112339.84-2</f>
        <v>112337.84</v>
      </c>
      <c r="M38" s="63"/>
      <c r="N38" s="63"/>
      <c r="O38" s="23">
        <f>SUM(K38:L38)</f>
        <v>112337.84</v>
      </c>
    </row>
    <row r="39" spans="1:15" s="71" customFormat="1" ht="15" hidden="1">
      <c r="A39" s="44" t="s">
        <v>89</v>
      </c>
      <c r="B39" s="24" t="s">
        <v>49</v>
      </c>
      <c r="C39" s="48" t="s">
        <v>91</v>
      </c>
      <c r="D39" s="22" t="s">
        <v>92</v>
      </c>
      <c r="E39" s="22" t="s">
        <v>93</v>
      </c>
      <c r="F39" s="22">
        <v>17.245</v>
      </c>
      <c r="G39" s="25"/>
      <c r="H39" s="63"/>
      <c r="I39" s="63"/>
      <c r="J39" s="63"/>
      <c r="K39" s="63"/>
      <c r="L39" s="63">
        <v>1</v>
      </c>
      <c r="M39" s="63"/>
      <c r="N39" s="63"/>
      <c r="O39" s="23">
        <f>SUM(K39:L39)</f>
        <v>1</v>
      </c>
    </row>
    <row r="40" spans="1:15" s="71" customFormat="1" ht="15" hidden="1">
      <c r="A40" s="44" t="s">
        <v>89</v>
      </c>
      <c r="B40" s="24" t="s">
        <v>50</v>
      </c>
      <c r="C40" s="48" t="s">
        <v>91</v>
      </c>
      <c r="D40" s="22" t="s">
        <v>92</v>
      </c>
      <c r="E40" s="22" t="s">
        <v>93</v>
      </c>
      <c r="F40" s="22">
        <v>17.245</v>
      </c>
      <c r="G40" s="25"/>
      <c r="H40" s="63"/>
      <c r="I40" s="63"/>
      <c r="J40" s="63"/>
      <c r="K40" s="63"/>
      <c r="L40" s="63">
        <v>1</v>
      </c>
      <c r="M40" s="63"/>
      <c r="N40" s="63"/>
      <c r="O40" s="23">
        <f>SUM(K40:L40)</f>
        <v>1</v>
      </c>
    </row>
    <row r="41" spans="1:15" s="71" customFormat="1" ht="15" hidden="1">
      <c r="A41" s="58"/>
      <c r="B41" s="59"/>
      <c r="C41" s="22"/>
      <c r="D41" s="22"/>
      <c r="E41" s="22"/>
      <c r="F41" s="22"/>
      <c r="G41" s="25"/>
      <c r="H41" s="63"/>
      <c r="I41" s="63"/>
      <c r="J41" s="63"/>
      <c r="K41" s="63"/>
      <c r="L41" s="63"/>
      <c r="M41" s="63"/>
      <c r="N41" s="63"/>
      <c r="O41" s="46">
        <f t="shared" si="0"/>
        <v>0</v>
      </c>
    </row>
    <row r="42" spans="1:15" s="71" customFormat="1" ht="15" hidden="1">
      <c r="A42" s="58"/>
      <c r="B42" s="24"/>
      <c r="C42" s="22"/>
      <c r="D42" s="22"/>
      <c r="E42" s="22"/>
      <c r="F42" s="22"/>
      <c r="G42" s="25"/>
      <c r="H42" s="63"/>
      <c r="I42" s="63"/>
      <c r="J42" s="63"/>
      <c r="K42" s="63"/>
      <c r="L42" s="63"/>
      <c r="M42" s="63"/>
      <c r="N42" s="63"/>
      <c r="O42" s="46">
        <f t="shared" si="0"/>
        <v>0</v>
      </c>
    </row>
    <row r="43" spans="1:15" s="8" customFormat="1" ht="16.5" hidden="1">
      <c r="A43" s="58"/>
      <c r="B43" s="24"/>
      <c r="C43" s="22"/>
      <c r="D43" s="22"/>
      <c r="E43" s="22"/>
      <c r="F43" s="22"/>
      <c r="G43" s="25"/>
      <c r="H43" s="63"/>
      <c r="I43" s="63"/>
      <c r="J43" s="63"/>
      <c r="K43" s="63"/>
      <c r="L43" s="63"/>
      <c r="M43" s="63"/>
      <c r="N43" s="63"/>
      <c r="O43" s="46">
        <f t="shared" si="0"/>
        <v>0</v>
      </c>
    </row>
    <row r="44" spans="1:15" s="7" customFormat="1" ht="16.5" hidden="1">
      <c r="A44" s="16" t="s">
        <v>8</v>
      </c>
      <c r="B44" s="18"/>
      <c r="C44" s="19"/>
      <c r="D44" s="19"/>
      <c r="E44" s="20"/>
      <c r="F44" s="21"/>
      <c r="G44" s="25"/>
      <c r="H44" s="63"/>
      <c r="I44" s="63"/>
      <c r="J44" s="63"/>
      <c r="K44" s="63"/>
      <c r="L44" s="63"/>
      <c r="M44" s="63"/>
      <c r="N44" s="63"/>
      <c r="O44" s="46">
        <f t="shared" si="0"/>
        <v>0</v>
      </c>
    </row>
    <row r="45" spans="1:15" s="7" customFormat="1" ht="16.5" hidden="1">
      <c r="A45" s="22" t="s">
        <v>14</v>
      </c>
      <c r="B45" s="18"/>
      <c r="C45" s="19"/>
      <c r="D45" s="19"/>
      <c r="E45" s="20"/>
      <c r="F45" s="21"/>
      <c r="G45" s="25"/>
      <c r="H45" s="63"/>
      <c r="I45" s="63"/>
      <c r="J45" s="63"/>
      <c r="K45" s="63"/>
      <c r="L45" s="63"/>
      <c r="M45" s="63"/>
      <c r="N45" s="63"/>
      <c r="O45" s="46">
        <f t="shared" si="0"/>
        <v>0</v>
      </c>
    </row>
    <row r="46" spans="1:15" s="8" customFormat="1" ht="16.5" hidden="1">
      <c r="A46" s="44"/>
      <c r="B46" s="24"/>
      <c r="C46" s="43"/>
      <c r="D46" s="43"/>
      <c r="E46" s="45"/>
      <c r="F46" s="22"/>
      <c r="G46" s="25"/>
      <c r="H46" s="63"/>
      <c r="I46" s="63"/>
      <c r="J46" s="63"/>
      <c r="K46" s="63"/>
      <c r="L46" s="63"/>
      <c r="M46" s="63"/>
      <c r="N46" s="63"/>
      <c r="O46" s="46">
        <f t="shared" si="0"/>
        <v>0</v>
      </c>
    </row>
    <row r="47" spans="1:15" s="8" customFormat="1" ht="16.5" hidden="1">
      <c r="A47" s="39"/>
      <c r="B47" s="24"/>
      <c r="C47" s="22"/>
      <c r="D47" s="22"/>
      <c r="E47" s="22"/>
      <c r="F47" s="22"/>
      <c r="G47" s="25"/>
      <c r="H47" s="63"/>
      <c r="I47" s="63"/>
      <c r="J47" s="63"/>
      <c r="K47" s="63"/>
      <c r="L47" s="63"/>
      <c r="M47" s="63"/>
      <c r="N47" s="63"/>
      <c r="O47" s="46">
        <f t="shared" si="0"/>
        <v>0</v>
      </c>
    </row>
    <row r="48" spans="1:15" s="8" customFormat="1" ht="16.5" hidden="1">
      <c r="A48" s="39"/>
      <c r="B48" s="24"/>
      <c r="C48" s="22"/>
      <c r="D48" s="22"/>
      <c r="E48" s="22"/>
      <c r="F48" s="22"/>
      <c r="G48" s="25"/>
      <c r="H48" s="63"/>
      <c r="I48" s="63"/>
      <c r="J48" s="63"/>
      <c r="K48" s="63"/>
      <c r="L48" s="63"/>
      <c r="M48" s="63"/>
      <c r="N48" s="63"/>
      <c r="O48" s="46">
        <f t="shared" si="0"/>
        <v>0</v>
      </c>
    </row>
    <row r="49" spans="1:15" s="8" customFormat="1" ht="16.5" hidden="1">
      <c r="A49" s="44"/>
      <c r="B49" s="24"/>
      <c r="C49" s="43"/>
      <c r="D49" s="43"/>
      <c r="E49" s="45"/>
      <c r="F49" s="22"/>
      <c r="G49" s="25"/>
      <c r="H49" s="63"/>
      <c r="I49" s="63"/>
      <c r="J49" s="63"/>
      <c r="K49" s="63"/>
      <c r="L49" s="63"/>
      <c r="M49" s="63"/>
      <c r="N49" s="63"/>
      <c r="O49" s="46">
        <f t="shared" si="0"/>
        <v>0</v>
      </c>
    </row>
    <row r="50" spans="1:15" s="71" customFormat="1" ht="16.5" hidden="1">
      <c r="A50" s="9"/>
      <c r="B50" s="18"/>
      <c r="C50" s="19"/>
      <c r="D50" s="19"/>
      <c r="E50" s="19"/>
      <c r="F50" s="18"/>
      <c r="G50" s="25"/>
      <c r="H50" s="63"/>
      <c r="I50" s="63"/>
      <c r="J50" s="63"/>
      <c r="K50" s="63"/>
      <c r="L50" s="63"/>
      <c r="M50" s="63"/>
      <c r="N50" s="63"/>
      <c r="O50" s="46">
        <f t="shared" si="0"/>
        <v>0</v>
      </c>
    </row>
    <row r="51" spans="1:15" s="71" customFormat="1" ht="16.5" hidden="1">
      <c r="A51" s="16" t="s">
        <v>8</v>
      </c>
      <c r="B51" s="18"/>
      <c r="C51" s="19"/>
      <c r="D51" s="19"/>
      <c r="E51" s="19"/>
      <c r="F51" s="18"/>
      <c r="G51" s="25"/>
      <c r="H51" s="63"/>
      <c r="I51" s="63"/>
      <c r="J51" s="63"/>
      <c r="K51" s="63"/>
      <c r="L51" s="63"/>
      <c r="M51" s="63"/>
      <c r="N51" s="63"/>
      <c r="O51" s="46">
        <f t="shared" si="0"/>
        <v>0</v>
      </c>
    </row>
    <row r="52" spans="1:15" s="71" customFormat="1" ht="16.5" hidden="1">
      <c r="A52" s="22" t="s">
        <v>43</v>
      </c>
      <c r="B52" s="18"/>
      <c r="C52" s="19"/>
      <c r="D52" s="19"/>
      <c r="E52" s="19"/>
      <c r="F52" s="21"/>
      <c r="G52" s="25"/>
      <c r="H52" s="63"/>
      <c r="I52" s="63"/>
      <c r="J52" s="63"/>
      <c r="K52" s="63"/>
      <c r="L52" s="63"/>
      <c r="M52" s="63"/>
      <c r="N52" s="63"/>
      <c r="O52" s="46">
        <f t="shared" si="0"/>
        <v>0</v>
      </c>
    </row>
    <row r="53" spans="1:15" s="8" customFormat="1" ht="16.5" hidden="1">
      <c r="A53" s="72" t="s">
        <v>46</v>
      </c>
      <c r="B53" s="47" t="s">
        <v>47</v>
      </c>
      <c r="C53" s="73" t="s">
        <v>48</v>
      </c>
      <c r="D53" s="22" t="s">
        <v>15</v>
      </c>
      <c r="E53" s="64">
        <v>6501</v>
      </c>
      <c r="F53" s="24">
        <v>17.259</v>
      </c>
      <c r="G53" s="61">
        <f>658050-2</f>
        <v>658048</v>
      </c>
      <c r="H53" s="61"/>
      <c r="I53" s="61"/>
      <c r="J53" s="61"/>
      <c r="K53" s="61"/>
      <c r="L53" s="61"/>
      <c r="M53" s="61"/>
      <c r="N53" s="61"/>
      <c r="O53" s="46">
        <f t="shared" si="0"/>
        <v>658048</v>
      </c>
    </row>
    <row r="54" spans="1:15" s="8" customFormat="1" ht="16.5" hidden="1">
      <c r="A54" s="72" t="s">
        <v>46</v>
      </c>
      <c r="B54" s="24" t="s">
        <v>49</v>
      </c>
      <c r="C54" s="73" t="s">
        <v>48</v>
      </c>
      <c r="D54" s="22" t="s">
        <v>15</v>
      </c>
      <c r="E54" s="64">
        <v>6501</v>
      </c>
      <c r="F54" s="24">
        <v>17.259</v>
      </c>
      <c r="G54" s="62">
        <v>1</v>
      </c>
      <c r="H54" s="62"/>
      <c r="I54" s="62"/>
      <c r="J54" s="62"/>
      <c r="K54" s="62"/>
      <c r="L54" s="62"/>
      <c r="M54" s="62"/>
      <c r="N54" s="62"/>
      <c r="O54" s="46">
        <f t="shared" si="0"/>
        <v>1</v>
      </c>
    </row>
    <row r="55" spans="1:15" s="7" customFormat="1" ht="15" hidden="1">
      <c r="A55" s="72" t="s">
        <v>46</v>
      </c>
      <c r="B55" s="24" t="s">
        <v>50</v>
      </c>
      <c r="C55" s="73" t="s">
        <v>48</v>
      </c>
      <c r="D55" s="22" t="s">
        <v>15</v>
      </c>
      <c r="E55" s="64">
        <v>6501</v>
      </c>
      <c r="F55" s="24">
        <v>17.259</v>
      </c>
      <c r="G55" s="63">
        <v>1</v>
      </c>
      <c r="H55" s="63"/>
      <c r="I55" s="63"/>
      <c r="J55" s="63"/>
      <c r="K55" s="63"/>
      <c r="L55" s="63"/>
      <c r="M55" s="63"/>
      <c r="N55" s="63"/>
      <c r="O55" s="46">
        <f t="shared" si="0"/>
        <v>1</v>
      </c>
    </row>
    <row r="56" spans="1:15" s="8" customFormat="1" ht="16.5" hidden="1">
      <c r="A56" s="44" t="s">
        <v>51</v>
      </c>
      <c r="B56" s="24" t="s">
        <v>49</v>
      </c>
      <c r="C56" s="73" t="s">
        <v>52</v>
      </c>
      <c r="D56" s="22" t="s">
        <v>16</v>
      </c>
      <c r="E56" s="24">
        <v>6502</v>
      </c>
      <c r="F56" s="22">
        <v>17.258</v>
      </c>
      <c r="G56" s="63">
        <f>94988-2</f>
        <v>94986</v>
      </c>
      <c r="H56" s="63"/>
      <c r="I56" s="63"/>
      <c r="J56" s="63"/>
      <c r="K56" s="63"/>
      <c r="L56" s="63"/>
      <c r="M56" s="63"/>
      <c r="N56" s="63"/>
      <c r="O56" s="46">
        <f t="shared" si="0"/>
        <v>94986</v>
      </c>
    </row>
    <row r="57" spans="1:15" s="71" customFormat="1" ht="15" hidden="1">
      <c r="A57" s="44" t="s">
        <v>51</v>
      </c>
      <c r="B57" s="24" t="s">
        <v>50</v>
      </c>
      <c r="C57" s="73" t="s">
        <v>52</v>
      </c>
      <c r="D57" s="22" t="s">
        <v>16</v>
      </c>
      <c r="E57" s="24">
        <v>6502</v>
      </c>
      <c r="F57" s="22">
        <v>17.258</v>
      </c>
      <c r="G57" s="61">
        <v>1</v>
      </c>
      <c r="H57" s="61"/>
      <c r="I57" s="61"/>
      <c r="J57" s="61"/>
      <c r="K57" s="61"/>
      <c r="L57" s="61"/>
      <c r="M57" s="61"/>
      <c r="N57" s="61"/>
      <c r="O57" s="46">
        <f t="shared" si="0"/>
        <v>1</v>
      </c>
    </row>
    <row r="58" spans="1:15" s="71" customFormat="1" ht="15" hidden="1">
      <c r="A58" s="44" t="s">
        <v>51</v>
      </c>
      <c r="B58" s="24" t="s">
        <v>53</v>
      </c>
      <c r="C58" s="73" t="s">
        <v>52</v>
      </c>
      <c r="D58" s="22" t="s">
        <v>16</v>
      </c>
      <c r="E58" s="24">
        <v>6502</v>
      </c>
      <c r="F58" s="22">
        <v>17.258</v>
      </c>
      <c r="G58" s="61">
        <v>1</v>
      </c>
      <c r="H58" s="61"/>
      <c r="I58" s="61"/>
      <c r="J58" s="61"/>
      <c r="K58" s="61"/>
      <c r="L58" s="61"/>
      <c r="M58" s="61"/>
      <c r="N58" s="61"/>
      <c r="O58" s="46">
        <f t="shared" si="0"/>
        <v>1</v>
      </c>
    </row>
    <row r="59" spans="1:15" s="71" customFormat="1" ht="15" hidden="1">
      <c r="A59" s="44" t="s">
        <v>51</v>
      </c>
      <c r="B59" s="66" t="s">
        <v>81</v>
      </c>
      <c r="C59" s="64" t="s">
        <v>82</v>
      </c>
      <c r="D59" s="22" t="s">
        <v>16</v>
      </c>
      <c r="E59" s="24">
        <v>6502</v>
      </c>
      <c r="F59" s="22">
        <v>17.258</v>
      </c>
      <c r="G59" s="61"/>
      <c r="H59" s="61"/>
      <c r="I59" s="61"/>
      <c r="J59" s="61"/>
      <c r="K59" s="61">
        <f>473997-2</f>
        <v>473995</v>
      </c>
      <c r="L59" s="61"/>
      <c r="M59" s="61"/>
      <c r="N59" s="61"/>
      <c r="O59" s="46">
        <f t="shared" si="0"/>
        <v>473995</v>
      </c>
    </row>
    <row r="60" spans="1:15" s="71" customFormat="1" ht="15" hidden="1">
      <c r="A60" s="44" t="s">
        <v>51</v>
      </c>
      <c r="B60" s="24" t="s">
        <v>50</v>
      </c>
      <c r="C60" s="64" t="s">
        <v>82</v>
      </c>
      <c r="D60" s="74" t="s">
        <v>16</v>
      </c>
      <c r="E60" s="24">
        <v>6502</v>
      </c>
      <c r="F60" s="74">
        <v>17.258</v>
      </c>
      <c r="G60" s="75"/>
      <c r="H60" s="75"/>
      <c r="I60" s="75"/>
      <c r="J60" s="75"/>
      <c r="K60" s="75">
        <v>1</v>
      </c>
      <c r="L60" s="75"/>
      <c r="M60" s="75"/>
      <c r="N60" s="75"/>
      <c r="O60" s="46">
        <f t="shared" si="0"/>
        <v>1</v>
      </c>
    </row>
    <row r="61" spans="1:16" s="71" customFormat="1" ht="15" hidden="1">
      <c r="A61" s="44" t="s">
        <v>51</v>
      </c>
      <c r="B61" s="24" t="s">
        <v>53</v>
      </c>
      <c r="C61" s="64" t="s">
        <v>82</v>
      </c>
      <c r="D61" s="22" t="s">
        <v>16</v>
      </c>
      <c r="E61" s="24">
        <v>6502</v>
      </c>
      <c r="F61" s="22">
        <v>17.258</v>
      </c>
      <c r="G61" s="61"/>
      <c r="H61" s="61"/>
      <c r="I61" s="61"/>
      <c r="J61" s="61"/>
      <c r="K61" s="61">
        <v>1</v>
      </c>
      <c r="L61" s="61"/>
      <c r="M61" s="61"/>
      <c r="N61" s="61"/>
      <c r="O61" s="46">
        <f t="shared" si="0"/>
        <v>1</v>
      </c>
      <c r="P61" s="76">
        <f>SUM(O59:O61)</f>
        <v>473997</v>
      </c>
    </row>
    <row r="62" spans="1:15" s="8" customFormat="1" ht="16.5" hidden="1">
      <c r="A62" s="44" t="s">
        <v>54</v>
      </c>
      <c r="B62" s="24" t="s">
        <v>49</v>
      </c>
      <c r="C62" s="73" t="s">
        <v>55</v>
      </c>
      <c r="D62" s="22" t="s">
        <v>17</v>
      </c>
      <c r="E62" s="24">
        <v>6503</v>
      </c>
      <c r="F62" s="22">
        <v>17.278</v>
      </c>
      <c r="G62" s="61">
        <f>145042-2</f>
        <v>145040</v>
      </c>
      <c r="H62" s="61"/>
      <c r="I62" s="61"/>
      <c r="J62" s="61"/>
      <c r="K62" s="61"/>
      <c r="L62" s="61"/>
      <c r="M62" s="61"/>
      <c r="N62" s="61"/>
      <c r="O62" s="46">
        <f t="shared" si="0"/>
        <v>145040</v>
      </c>
    </row>
    <row r="63" spans="1:15" s="8" customFormat="1" ht="16.5" hidden="1">
      <c r="A63" s="44" t="s">
        <v>54</v>
      </c>
      <c r="B63" s="24" t="s">
        <v>50</v>
      </c>
      <c r="C63" s="73" t="s">
        <v>55</v>
      </c>
      <c r="D63" s="22" t="s">
        <v>17</v>
      </c>
      <c r="E63" s="24">
        <v>6503</v>
      </c>
      <c r="F63" s="22">
        <v>17.278</v>
      </c>
      <c r="G63" s="61">
        <v>1</v>
      </c>
      <c r="H63" s="61"/>
      <c r="I63" s="61"/>
      <c r="J63" s="61"/>
      <c r="K63" s="61"/>
      <c r="L63" s="61"/>
      <c r="M63" s="61"/>
      <c r="N63" s="61"/>
      <c r="O63" s="46">
        <f t="shared" si="0"/>
        <v>1</v>
      </c>
    </row>
    <row r="64" spans="1:15" s="8" customFormat="1" ht="16.5" hidden="1">
      <c r="A64" s="44" t="s">
        <v>54</v>
      </c>
      <c r="B64" s="24" t="s">
        <v>53</v>
      </c>
      <c r="C64" s="73" t="s">
        <v>55</v>
      </c>
      <c r="D64" s="22" t="s">
        <v>17</v>
      </c>
      <c r="E64" s="24">
        <v>6503</v>
      </c>
      <c r="F64" s="22">
        <v>17.278</v>
      </c>
      <c r="G64" s="61">
        <v>1</v>
      </c>
      <c r="H64" s="61"/>
      <c r="I64" s="61"/>
      <c r="J64" s="61"/>
      <c r="K64" s="61"/>
      <c r="L64" s="61"/>
      <c r="M64" s="61"/>
      <c r="N64" s="61"/>
      <c r="O64" s="46">
        <f t="shared" si="0"/>
        <v>1</v>
      </c>
    </row>
    <row r="65" spans="1:15" s="8" customFormat="1" ht="16.5" hidden="1">
      <c r="A65" s="44" t="s">
        <v>54</v>
      </c>
      <c r="B65" s="66" t="s">
        <v>81</v>
      </c>
      <c r="C65" s="64" t="s">
        <v>83</v>
      </c>
      <c r="D65" s="22" t="s">
        <v>17</v>
      </c>
      <c r="E65" s="24">
        <v>6503</v>
      </c>
      <c r="F65" s="22">
        <v>17.278</v>
      </c>
      <c r="G65" s="61"/>
      <c r="H65" s="61"/>
      <c r="I65" s="61"/>
      <c r="J65" s="61"/>
      <c r="K65" s="61">
        <f>649230-2</f>
        <v>649228</v>
      </c>
      <c r="L65" s="61"/>
      <c r="M65" s="61"/>
      <c r="N65" s="61"/>
      <c r="O65" s="46">
        <f t="shared" si="0"/>
        <v>649228</v>
      </c>
    </row>
    <row r="66" spans="1:15" s="8" customFormat="1" ht="16.5" hidden="1">
      <c r="A66" s="44" t="s">
        <v>54</v>
      </c>
      <c r="B66" s="24" t="s">
        <v>50</v>
      </c>
      <c r="C66" s="64" t="s">
        <v>83</v>
      </c>
      <c r="D66" s="22" t="s">
        <v>17</v>
      </c>
      <c r="E66" s="24">
        <v>6503</v>
      </c>
      <c r="F66" s="22">
        <v>17.278</v>
      </c>
      <c r="G66" s="61"/>
      <c r="H66" s="61"/>
      <c r="I66" s="61"/>
      <c r="J66" s="61"/>
      <c r="K66" s="61">
        <v>1</v>
      </c>
      <c r="L66" s="61"/>
      <c r="M66" s="61"/>
      <c r="N66" s="61"/>
      <c r="O66" s="46">
        <f t="shared" si="0"/>
        <v>1</v>
      </c>
    </row>
    <row r="67" spans="1:16" s="8" customFormat="1" ht="16.5" hidden="1">
      <c r="A67" s="44" t="s">
        <v>54</v>
      </c>
      <c r="B67" s="24" t="s">
        <v>53</v>
      </c>
      <c r="C67" s="64" t="s">
        <v>83</v>
      </c>
      <c r="D67" s="22" t="s">
        <v>17</v>
      </c>
      <c r="E67" s="24">
        <v>6503</v>
      </c>
      <c r="F67" s="22">
        <v>17.278</v>
      </c>
      <c r="G67" s="61"/>
      <c r="H67" s="61"/>
      <c r="I67" s="61"/>
      <c r="J67" s="61"/>
      <c r="K67" s="61">
        <v>1</v>
      </c>
      <c r="L67" s="61"/>
      <c r="M67" s="61"/>
      <c r="N67" s="61"/>
      <c r="O67" s="46">
        <f t="shared" si="0"/>
        <v>1</v>
      </c>
      <c r="P67" s="55">
        <f>SUM(O65:O67)</f>
        <v>649230</v>
      </c>
    </row>
    <row r="68" spans="1:15" s="8" customFormat="1" ht="16.5" hidden="1">
      <c r="A68" s="44" t="s">
        <v>94</v>
      </c>
      <c r="B68" s="24" t="s">
        <v>49</v>
      </c>
      <c r="C68" s="77" t="s">
        <v>95</v>
      </c>
      <c r="D68" s="22" t="s">
        <v>16</v>
      </c>
      <c r="E68" s="77">
        <v>6409</v>
      </c>
      <c r="F68" s="22">
        <v>17.258</v>
      </c>
      <c r="G68" s="61"/>
      <c r="H68" s="61"/>
      <c r="I68" s="61"/>
      <c r="J68" s="61"/>
      <c r="K68" s="61"/>
      <c r="L68" s="61">
        <v>30000</v>
      </c>
      <c r="M68" s="61"/>
      <c r="N68" s="61"/>
      <c r="O68" s="23">
        <f>SUM(K68:L68)</f>
        <v>30000</v>
      </c>
    </row>
    <row r="69" spans="1:15" s="8" customFormat="1" ht="16.5" hidden="1">
      <c r="A69" s="56"/>
      <c r="B69" s="24"/>
      <c r="C69" s="57"/>
      <c r="D69" s="22"/>
      <c r="E69" s="22"/>
      <c r="F69" s="22"/>
      <c r="G69" s="61"/>
      <c r="H69" s="61"/>
      <c r="I69" s="61"/>
      <c r="J69" s="61"/>
      <c r="K69" s="61"/>
      <c r="L69" s="61"/>
      <c r="M69" s="61"/>
      <c r="N69" s="61"/>
      <c r="O69" s="46">
        <f t="shared" si="0"/>
        <v>0</v>
      </c>
    </row>
    <row r="70" spans="1:15" s="10" customFormat="1" ht="16.5" hidden="1">
      <c r="A70" s="56"/>
      <c r="B70" s="24"/>
      <c r="C70" s="57"/>
      <c r="D70" s="48"/>
      <c r="E70" s="22"/>
      <c r="F70" s="48"/>
      <c r="G70" s="61"/>
      <c r="H70" s="61"/>
      <c r="I70" s="61"/>
      <c r="J70" s="61"/>
      <c r="K70" s="61"/>
      <c r="L70" s="61"/>
      <c r="M70" s="61"/>
      <c r="N70" s="61"/>
      <c r="O70" s="46">
        <f t="shared" si="0"/>
        <v>0</v>
      </c>
    </row>
    <row r="71" spans="1:15" s="10" customFormat="1" ht="16.5" hidden="1">
      <c r="A71" s="56"/>
      <c r="B71" s="24"/>
      <c r="C71" s="57"/>
      <c r="D71" s="48"/>
      <c r="E71" s="22"/>
      <c r="F71" s="48"/>
      <c r="G71" s="26"/>
      <c r="H71" s="61"/>
      <c r="I71" s="61"/>
      <c r="J71" s="61"/>
      <c r="K71" s="61"/>
      <c r="L71" s="61"/>
      <c r="M71" s="61"/>
      <c r="N71" s="61"/>
      <c r="O71" s="46">
        <f t="shared" si="0"/>
        <v>0</v>
      </c>
    </row>
    <row r="72" spans="1:15" s="10" customFormat="1" ht="16.5">
      <c r="A72" s="56"/>
      <c r="B72" s="24"/>
      <c r="C72" s="57"/>
      <c r="D72" s="48"/>
      <c r="E72" s="22"/>
      <c r="F72" s="48"/>
      <c r="G72" s="26"/>
      <c r="H72" s="61"/>
      <c r="I72" s="61"/>
      <c r="J72" s="61"/>
      <c r="K72" s="61"/>
      <c r="L72" s="61"/>
      <c r="M72" s="61"/>
      <c r="N72" s="61"/>
      <c r="O72" s="46">
        <f t="shared" si="0"/>
        <v>0</v>
      </c>
    </row>
    <row r="73" spans="1:15" s="10" customFormat="1" ht="16.5">
      <c r="A73" s="11"/>
      <c r="B73" s="27"/>
      <c r="C73" s="27"/>
      <c r="D73" s="21"/>
      <c r="E73" s="21"/>
      <c r="F73" s="21"/>
      <c r="G73" s="25"/>
      <c r="H73" s="63"/>
      <c r="I73" s="63"/>
      <c r="J73" s="63"/>
      <c r="K73" s="63"/>
      <c r="L73" s="63"/>
      <c r="M73" s="63"/>
      <c r="N73" s="63"/>
      <c r="O73" s="46">
        <f>SUM(G73:H73)</f>
        <v>0</v>
      </c>
    </row>
    <row r="74" spans="1:15" s="10" customFormat="1" ht="18.75">
      <c r="A74" s="12" t="s">
        <v>0</v>
      </c>
      <c r="B74" s="28"/>
      <c r="C74" s="29"/>
      <c r="D74" s="29"/>
      <c r="E74" s="29"/>
      <c r="F74" s="30"/>
      <c r="G74" s="31">
        <f>SUM(G48:G73)</f>
        <v>898080</v>
      </c>
      <c r="H74" s="65">
        <f>SUM(H6:H73)</f>
        <v>12836.635558499998</v>
      </c>
      <c r="I74" s="31">
        <f>SUM(I12:I73)</f>
        <v>74415</v>
      </c>
      <c r="J74" s="31">
        <f>SUM(J30:J73)</f>
        <v>11000</v>
      </c>
      <c r="K74" s="31">
        <f>SUM(K10:K73)</f>
        <v>1127467</v>
      </c>
      <c r="L74" s="65">
        <f>SUM(L13:L73)</f>
        <v>143294.84</v>
      </c>
      <c r="M74" s="65">
        <f>SUM(M6:M11)</f>
        <v>95000</v>
      </c>
      <c r="N74" s="65">
        <f>SUM(N11:N73)</f>
        <v>34975.94876659999</v>
      </c>
      <c r="O74" s="46"/>
    </row>
    <row r="75" spans="1:15" s="10" customFormat="1" ht="18.75">
      <c r="A75" s="33"/>
      <c r="B75" s="34"/>
      <c r="C75" s="35"/>
      <c r="D75" s="35"/>
      <c r="E75" s="35"/>
      <c r="F75" s="36"/>
      <c r="G75" s="37"/>
      <c r="H75" s="37"/>
      <c r="I75" s="37"/>
      <c r="J75" s="37"/>
      <c r="K75" s="37"/>
      <c r="L75" s="37"/>
      <c r="M75" s="37"/>
      <c r="N75" s="37"/>
      <c r="O75" s="38"/>
    </row>
    <row r="76" spans="1:2" ht="16.5" hidden="1">
      <c r="A76" s="32" t="s">
        <v>56</v>
      </c>
      <c r="B76" s="10"/>
    </row>
    <row r="77" ht="15" hidden="1">
      <c r="A77" s="41" t="s">
        <v>57</v>
      </c>
    </row>
    <row r="78" ht="15" hidden="1">
      <c r="A78" s="32" t="s">
        <v>63</v>
      </c>
    </row>
    <row r="79" ht="15" hidden="1">
      <c r="A79" s="41" t="s">
        <v>64</v>
      </c>
    </row>
    <row r="80" ht="15" hidden="1">
      <c r="A80" s="32" t="s">
        <v>69</v>
      </c>
    </row>
    <row r="81" ht="15" hidden="1">
      <c r="A81" s="41" t="s">
        <v>70</v>
      </c>
    </row>
    <row r="82" ht="15" hidden="1">
      <c r="A82" s="32" t="s">
        <v>72</v>
      </c>
    </row>
    <row r="83" ht="15" hidden="1">
      <c r="A83" s="41" t="s">
        <v>73</v>
      </c>
    </row>
    <row r="84" ht="15" hidden="1">
      <c r="A84" s="32" t="s">
        <v>85</v>
      </c>
    </row>
    <row r="85" ht="15" hidden="1">
      <c r="A85" s="41" t="s">
        <v>84</v>
      </c>
    </row>
    <row r="86" ht="15" hidden="1">
      <c r="A86" s="32" t="s">
        <v>96</v>
      </c>
    </row>
    <row r="87" ht="15" hidden="1">
      <c r="A87" s="41" t="s">
        <v>97</v>
      </c>
    </row>
    <row r="88" ht="15" hidden="1">
      <c r="A88" s="32" t="s">
        <v>105</v>
      </c>
    </row>
    <row r="89" ht="15" hidden="1">
      <c r="A89" s="41" t="s">
        <v>104</v>
      </c>
    </row>
    <row r="90" ht="15">
      <c r="A90" s="32" t="s">
        <v>114</v>
      </c>
    </row>
    <row r="91" ht="15">
      <c r="A91" s="41" t="s">
        <v>112</v>
      </c>
    </row>
    <row r="92" ht="15">
      <c r="A92" s="41"/>
    </row>
    <row r="93" ht="15">
      <c r="A93" s="41"/>
    </row>
    <row r="94" ht="15">
      <c r="A94" s="41"/>
    </row>
    <row r="95" ht="15">
      <c r="A95" s="41"/>
    </row>
    <row r="96" ht="15">
      <c r="A96" s="41"/>
    </row>
    <row r="97" ht="15">
      <c r="A97" s="41"/>
    </row>
    <row r="98" ht="15">
      <c r="A98" s="41"/>
    </row>
    <row r="99" ht="15">
      <c r="A99" s="41"/>
    </row>
    <row r="100" ht="15">
      <c r="A100" s="41"/>
    </row>
    <row r="101" ht="15">
      <c r="A101" s="41"/>
    </row>
    <row r="102" ht="15">
      <c r="A102" s="41"/>
    </row>
    <row r="103" ht="15">
      <c r="A103" s="41"/>
    </row>
    <row r="104" ht="15">
      <c r="A104" s="41"/>
    </row>
    <row r="105" ht="15">
      <c r="A105" s="41"/>
    </row>
    <row r="106" ht="15">
      <c r="A106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2020-12-24T16:04:28Z</dcterms:modified>
  <cp:category/>
  <cp:version/>
  <cp:contentType/>
  <cp:contentStatus/>
</cp:coreProperties>
</file>