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<sst xmlns="http://schemas.openxmlformats.org/spreadsheetml/2006/main" count="199" uniqueCount="112">
  <si>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</si>
  <si>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</si>
  <si>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</si>
  <si>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</si>
  <si>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</si>
  <si>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</si>
  <si>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</si>
  <si>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</si>
  <si>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</si>
  <si>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</si>
  <si>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</si>
  <si>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</si>
  <si>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</si>
  <si>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</si>
  <si>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</si>
  <si>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</si>
  <si>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</si>
  <si>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</si>
  <si>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</si>
  <si>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</si>
  <si>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</si>
  <si>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</si>
  <si>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</si>
  <si>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</si>
  <si>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</si>
  <si>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</si>
  <si>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</si>
  <si>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</si>
  <si>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</si>
  <si>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</si>
  <si>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</si>
  <si>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</si>
  <si>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</si>
  <si>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</si>
  <si>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</si>
  <si>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</si>
  <si>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</si>
  <si>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</si>
  <si>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</si>
  <si>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</si>
  <si>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</si>
  <si>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</si>
  <si>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</si>
  <si>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</si>
  <si>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</si>
  <si>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</si>
  <si>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</si>
  <si>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</si>
  <si>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</si>
  <si>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</si>
  <si>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</si>
  <si>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</si>
  <si>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</si>
  <si>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</si>
  <si>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</si>
  <si>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</si>
  <si>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</si>
  <si>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</si>
  <si>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</si>
  <si>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</si>
  <si>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</si>
  <si>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</si>
  <si>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</si>
  <si>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</si>
  <si>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</si>
  <si>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</si>
  <si>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</si>
  <si>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</si>
  <si>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</si>
  <si>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</si>
  <si>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</si>
  <si>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</si>
  <si>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</si>
  <si>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</si>
  <si>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</si>
  <si>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</si>
  <si>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</si>
  <si>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</si>
  <si>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</si>
  <si>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</si>
  <si>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</si>
  <si>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</si>
  <si>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</si>
  <si>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</si>
  <si>
    <t>CT EOL 22CCQUINVETSUI</t>
  </si>
  <si>
    <t>BUDGET #6 FY22</t>
  </si>
  <si>
    <t>FVETS2021</t>
  </si>
  <si>
    <t>7002-6628</t>
  </si>
  <si>
    <t>K109</t>
  </si>
  <si>
    <t xml:space="preserve">TO ADD DVOP </t>
  </si>
  <si>
    <t>BUDGET #6 FY22 NOVEMBER 16, 2021</t>
  </si>
  <si>
    <t>BUDGET #7 FY22</t>
  </si>
  <si>
    <t>TO ADD FUNDS FOR WP 90% &amp; 10%</t>
  </si>
  <si>
    <t>BUDGET #7 FY22 DECEMBER 20, 2021</t>
  </si>
  <si>
    <t>FES2022</t>
  </si>
  <si>
    <t>7002-6626</t>
  </si>
  <si>
    <t>K105</t>
  </si>
  <si>
    <t>K107</t>
  </si>
  <si>
    <t>BUDGET #8 FY22</t>
  </si>
  <si>
    <t>OCT 1, 2021-JUNE 30,  2022</t>
  </si>
  <si>
    <t>FWIAADT22B</t>
  </si>
  <si>
    <t>FWIADWK22B</t>
  </si>
  <si>
    <t>BUDGET #8 FY22 JANUARY 11, 2022</t>
  </si>
  <si>
    <t>BUDGET #9 FY22</t>
  </si>
  <si>
    <t>STOSCC2022</t>
  </si>
  <si>
    <t>BUDGET #9 FY22 FEBRUARY 14, 2022</t>
  </si>
  <si>
    <t>TO ADD BAL OF FY22 SOS</t>
  </si>
  <si>
    <t>BUDGET #10 FY22</t>
  </si>
  <si>
    <t>BUDGET #10 FY22 MARCH 3, 2022</t>
  </si>
  <si>
    <t>TO ADD FY22 RAPID RESPONSE FUNDS</t>
  </si>
  <si>
    <t>RAPID RESPONSE NPS STATE STAFF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</si>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</sst>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53" fillId="0" borderId="10" xfId="0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5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53" fillId="0" borderId="10" xfId="0" applyFont="1" applyBorder="1" applyAlignment="1">
      <alignment/>
    </xf>
    <xf numFmtId="0" fontId="13" fillId="0" borderId="15" xfId="0" applyFont="1" applyBorder="1" applyAlignment="1" quotePrefix="1">
      <alignment horizontal="center"/>
    </xf>
    <xf numFmtId="0" fontId="1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2">
      <selection activeCell="A61" sqref="A61"/>
    </sheetView>
  </sheetViews>
  <sheetFormatPr defaultColWidth="9.28125" defaultRowHeight="12.75"/>
  <cols>
    <col min="1" max="1" width="63.28125" style="3" customWidth="1"/>
    <col min="2" max="2" width="32.7109375" style="3" bestFit="1" customWidth="1"/>
    <col min="3" max="3" width="18.7109375" style="2" bestFit="1" customWidth="1"/>
    <col min="4" max="4" width="12.7109375" style="2" bestFit="1" customWidth="1"/>
    <col min="5" max="5" width="11.421875" style="2" customWidth="1"/>
    <col min="6" max="6" width="9.28125" style="4" customWidth="1"/>
    <col min="7" max="9" width="15.7109375" style="4" hidden="1" customWidth="1"/>
    <col min="10" max="13" width="16.421875" style="4" hidden="1" customWidth="1"/>
    <col min="14" max="14" width="14.7109375" style="4" hidden="1" customWidth="1"/>
    <col min="15" max="16" width="16.421875" style="4" hidden="1" customWidth="1"/>
    <col min="17" max="17" width="16.421875" style="4" customWidth="1"/>
    <col min="18" max="18" width="12.28125" style="3" hidden="1" customWidth="1"/>
    <col min="19" max="19" width="13.28125" style="3" bestFit="1" customWidth="1"/>
    <col min="20" max="16384" width="9.28125" style="3" customWidth="1"/>
  </cols>
  <sheetData>
    <row r="1" spans="1:17" ht="20.25">
      <c r="A1" s="3" t="s">
        <v>11</v>
      </c>
      <c r="B1" s="103" t="s">
        <v>10</v>
      </c>
      <c r="C1" s="104"/>
      <c r="D1" s="104"/>
      <c r="E1" s="104"/>
      <c r="F1" s="104"/>
      <c r="G1" s="104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8" s="15" customFormat="1" ht="30.75" thickBot="1">
      <c r="A5" s="4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34</v>
      </c>
      <c r="H5" s="89" t="s">
        <v>43</v>
      </c>
      <c r="I5" s="89" t="s">
        <v>46</v>
      </c>
      <c r="J5" s="89" t="s">
        <v>54</v>
      </c>
      <c r="K5" s="89" t="s">
        <v>70</v>
      </c>
      <c r="L5" s="89" t="s">
        <v>80</v>
      </c>
      <c r="M5" s="89" t="s">
        <v>85</v>
      </c>
      <c r="N5" s="89" t="s">
        <v>91</v>
      </c>
      <c r="O5" s="89" t="s">
        <v>98</v>
      </c>
      <c r="P5" s="89" t="s">
        <v>103</v>
      </c>
      <c r="Q5" s="89" t="s">
        <v>107</v>
      </c>
      <c r="R5" s="36" t="s">
        <v>6</v>
      </c>
    </row>
    <row r="6" spans="1:18" s="7" customFormat="1" ht="16.5" hidden="1">
      <c r="A6" s="46" t="s">
        <v>8</v>
      </c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7"/>
    </row>
    <row r="7" spans="1:18" s="8" customFormat="1" ht="16.5" hidden="1">
      <c r="A7" s="20" t="s">
        <v>49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18" s="9" customFormat="1" ht="16.5" hidden="1">
      <c r="A8" s="38" t="s">
        <v>13</v>
      </c>
      <c r="B8" s="70" t="s">
        <v>39</v>
      </c>
      <c r="C8" s="90" t="s">
        <v>50</v>
      </c>
      <c r="D8" s="81" t="s">
        <v>51</v>
      </c>
      <c r="E8" s="91" t="s">
        <v>52</v>
      </c>
      <c r="F8" s="50" t="s">
        <v>14</v>
      </c>
      <c r="G8" s="24"/>
      <c r="H8" s="24"/>
      <c r="I8" s="60">
        <v>95000</v>
      </c>
      <c r="J8" s="60"/>
      <c r="K8" s="60"/>
      <c r="L8" s="60"/>
      <c r="M8" s="60"/>
      <c r="N8" s="60"/>
      <c r="O8" s="60"/>
      <c r="P8" s="60"/>
      <c r="Q8" s="60"/>
      <c r="R8" s="59">
        <f>SUM(H8:I8)</f>
        <v>95000</v>
      </c>
    </row>
    <row r="9" spans="1:18" s="9" customFormat="1" ht="16.5" hidden="1">
      <c r="A9" s="51" t="s">
        <v>15</v>
      </c>
      <c r="B9" s="70" t="s">
        <v>39</v>
      </c>
      <c r="C9" s="81" t="s">
        <v>104</v>
      </c>
      <c r="D9" s="81" t="s">
        <v>51</v>
      </c>
      <c r="E9" s="92" t="s">
        <v>53</v>
      </c>
      <c r="F9" s="70" t="s">
        <v>14</v>
      </c>
      <c r="G9" s="23"/>
      <c r="H9" s="23"/>
      <c r="I9" s="58">
        <v>245028.06</v>
      </c>
      <c r="J9" s="58"/>
      <c r="K9" s="58"/>
      <c r="L9" s="58"/>
      <c r="M9" s="58"/>
      <c r="N9" s="58"/>
      <c r="O9" s="58"/>
      <c r="P9" s="58">
        <v>310721.94</v>
      </c>
      <c r="Q9" s="58"/>
      <c r="R9" s="59">
        <f>SUM(I9:P9)</f>
        <v>555750</v>
      </c>
    </row>
    <row r="10" spans="1:18" s="9" customFormat="1" ht="16.5" hidden="1">
      <c r="A10" s="51"/>
      <c r="B10" s="22"/>
      <c r="C10" s="50"/>
      <c r="D10" s="50"/>
      <c r="E10" s="50"/>
      <c r="F10" s="22"/>
      <c r="G10" s="23"/>
      <c r="H10" s="23"/>
      <c r="I10" s="58"/>
      <c r="J10" s="58"/>
      <c r="K10" s="58"/>
      <c r="L10" s="58"/>
      <c r="M10" s="58"/>
      <c r="N10" s="58"/>
      <c r="O10" s="58"/>
      <c r="P10" s="58"/>
      <c r="Q10" s="58"/>
      <c r="R10" s="59">
        <f aca="true" t="shared" si="0" ref="R10:R70">SUM(H10:I10)</f>
        <v>0</v>
      </c>
    </row>
    <row r="11" spans="1:18" s="9" customFormat="1" ht="16.5" hidden="1">
      <c r="A11" s="55"/>
      <c r="B11" s="22"/>
      <c r="C11" s="39"/>
      <c r="D11" s="39"/>
      <c r="E11" s="39"/>
      <c r="F11" s="22"/>
      <c r="G11" s="23"/>
      <c r="H11" s="23"/>
      <c r="I11" s="58"/>
      <c r="J11" s="58"/>
      <c r="K11" s="58"/>
      <c r="L11" s="58"/>
      <c r="M11" s="58"/>
      <c r="N11" s="58"/>
      <c r="O11" s="58"/>
      <c r="P11" s="58"/>
      <c r="Q11" s="58"/>
      <c r="R11" s="59">
        <f t="shared" si="0"/>
        <v>0</v>
      </c>
    </row>
    <row r="12" spans="1:18" s="9" customFormat="1" ht="16.5" hidden="1">
      <c r="A12" s="46" t="s">
        <v>8</v>
      </c>
      <c r="B12" s="22"/>
      <c r="C12" s="39"/>
      <c r="D12" s="39"/>
      <c r="E12" s="39"/>
      <c r="F12" s="22"/>
      <c r="G12" s="23"/>
      <c r="H12" s="23"/>
      <c r="I12" s="58"/>
      <c r="J12" s="58"/>
      <c r="K12" s="58"/>
      <c r="L12" s="58"/>
      <c r="M12" s="58"/>
      <c r="N12" s="58"/>
      <c r="O12" s="58"/>
      <c r="P12" s="58"/>
      <c r="Q12" s="58"/>
      <c r="R12" s="59">
        <f t="shared" si="0"/>
        <v>0</v>
      </c>
    </row>
    <row r="13" spans="1:18" s="9" customFormat="1" ht="16.5" hidden="1">
      <c r="A13" s="20" t="s">
        <v>33</v>
      </c>
      <c r="B13" s="22"/>
      <c r="C13" s="39"/>
      <c r="D13" s="39"/>
      <c r="E13" s="39"/>
      <c r="F13" s="22"/>
      <c r="G13" s="23"/>
      <c r="H13" s="23"/>
      <c r="I13" s="58"/>
      <c r="J13" s="58"/>
      <c r="K13" s="58"/>
      <c r="L13" s="58"/>
      <c r="M13" s="58"/>
      <c r="N13" s="58"/>
      <c r="O13" s="58"/>
      <c r="P13" s="58"/>
      <c r="Q13" s="58"/>
      <c r="R13" s="59">
        <f t="shared" si="0"/>
        <v>0</v>
      </c>
    </row>
    <row r="14" spans="1:18" s="9" customFormat="1" ht="16.5" hidden="1">
      <c r="A14" s="35" t="s">
        <v>16</v>
      </c>
      <c r="B14" s="70" t="s">
        <v>39</v>
      </c>
      <c r="C14" s="50" t="s">
        <v>94</v>
      </c>
      <c r="D14" s="50" t="s">
        <v>95</v>
      </c>
      <c r="E14" s="50" t="s">
        <v>96</v>
      </c>
      <c r="F14" s="99">
        <v>17.207</v>
      </c>
      <c r="G14" s="23"/>
      <c r="H14" s="23"/>
      <c r="I14" s="58"/>
      <c r="J14" s="58"/>
      <c r="K14" s="58"/>
      <c r="L14" s="58"/>
      <c r="M14" s="58"/>
      <c r="N14" s="58">
        <f>150277-1</f>
        <v>150276</v>
      </c>
      <c r="O14" s="58"/>
      <c r="P14" s="58"/>
      <c r="Q14" s="58"/>
      <c r="R14" s="59">
        <f>SUM(M14:N14)</f>
        <v>150276</v>
      </c>
    </row>
    <row r="15" spans="1:18" s="9" customFormat="1" ht="16.5" hidden="1">
      <c r="A15" s="35" t="s">
        <v>16</v>
      </c>
      <c r="B15" s="70" t="s">
        <v>78</v>
      </c>
      <c r="C15" s="50" t="s">
        <v>94</v>
      </c>
      <c r="D15" s="50" t="s">
        <v>95</v>
      </c>
      <c r="E15" s="50" t="s">
        <v>96</v>
      </c>
      <c r="F15" s="99">
        <v>17.207</v>
      </c>
      <c r="G15" s="23"/>
      <c r="H15" s="23"/>
      <c r="I15" s="58"/>
      <c r="J15" s="58"/>
      <c r="K15" s="58"/>
      <c r="L15" s="58"/>
      <c r="M15" s="58"/>
      <c r="N15" s="58">
        <v>1</v>
      </c>
      <c r="O15" s="58"/>
      <c r="P15" s="58"/>
      <c r="Q15" s="58"/>
      <c r="R15" s="59">
        <f>SUM(M15:N15)</f>
        <v>1</v>
      </c>
    </row>
    <row r="16" spans="1:18" s="9" customFormat="1" ht="16.5" hidden="1">
      <c r="A16" s="35" t="s">
        <v>17</v>
      </c>
      <c r="B16" s="70" t="s">
        <v>39</v>
      </c>
      <c r="C16" s="50" t="s">
        <v>94</v>
      </c>
      <c r="D16" s="50" t="s">
        <v>95</v>
      </c>
      <c r="E16" s="50" t="s">
        <v>97</v>
      </c>
      <c r="F16" s="99" t="s">
        <v>18</v>
      </c>
      <c r="G16" s="23"/>
      <c r="H16" s="23"/>
      <c r="I16" s="58"/>
      <c r="J16" s="58"/>
      <c r="K16" s="58"/>
      <c r="L16" s="58"/>
      <c r="M16" s="58"/>
      <c r="N16" s="58">
        <f>77278-1</f>
        <v>77277</v>
      </c>
      <c r="O16" s="58"/>
      <c r="P16" s="58"/>
      <c r="Q16" s="58"/>
      <c r="R16" s="59">
        <f>SUM(M16:N16)</f>
        <v>77277</v>
      </c>
    </row>
    <row r="17" spans="1:18" s="10" customFormat="1" ht="15" hidden="1">
      <c r="A17" s="35" t="s">
        <v>17</v>
      </c>
      <c r="B17" s="70" t="s">
        <v>78</v>
      </c>
      <c r="C17" s="50" t="s">
        <v>94</v>
      </c>
      <c r="D17" s="50" t="s">
        <v>95</v>
      </c>
      <c r="E17" s="50" t="s">
        <v>97</v>
      </c>
      <c r="F17" s="99" t="s">
        <v>18</v>
      </c>
      <c r="G17" s="23"/>
      <c r="H17" s="23"/>
      <c r="I17" s="58"/>
      <c r="J17" s="58"/>
      <c r="K17" s="58"/>
      <c r="L17" s="58"/>
      <c r="M17" s="58"/>
      <c r="N17" s="58">
        <v>1</v>
      </c>
      <c r="O17" s="58"/>
      <c r="P17" s="58"/>
      <c r="Q17" s="58"/>
      <c r="R17" s="59">
        <f>SUM(M17:N17)</f>
        <v>1</v>
      </c>
    </row>
    <row r="18" spans="1:18" s="10" customFormat="1" ht="15" hidden="1">
      <c r="A18" s="53" t="s">
        <v>19</v>
      </c>
      <c r="B18" s="22"/>
      <c r="C18" s="50"/>
      <c r="D18" s="36"/>
      <c r="E18" s="50"/>
      <c r="F18" s="22" t="s">
        <v>20</v>
      </c>
      <c r="G18" s="52"/>
      <c r="H18" s="52"/>
      <c r="I18" s="86"/>
      <c r="J18" s="86"/>
      <c r="K18" s="86"/>
      <c r="L18" s="86"/>
      <c r="M18" s="86"/>
      <c r="N18" s="86"/>
      <c r="O18" s="86"/>
      <c r="P18" s="86"/>
      <c r="Q18" s="86"/>
      <c r="R18" s="59">
        <f t="shared" si="0"/>
        <v>0</v>
      </c>
    </row>
    <row r="19" spans="1:18" s="10" customFormat="1" ht="15" hidden="1">
      <c r="A19" s="53" t="s">
        <v>22</v>
      </c>
      <c r="B19" s="70"/>
      <c r="C19" s="50"/>
      <c r="D19" s="50"/>
      <c r="E19" s="50"/>
      <c r="F19" s="22" t="s">
        <v>14</v>
      </c>
      <c r="G19" s="52"/>
      <c r="H19" s="52"/>
      <c r="I19" s="86"/>
      <c r="J19" s="86"/>
      <c r="K19" s="86"/>
      <c r="L19" s="86"/>
      <c r="M19" s="86"/>
      <c r="N19" s="86"/>
      <c r="O19" s="86"/>
      <c r="P19" s="86"/>
      <c r="Q19" s="86"/>
      <c r="R19" s="59">
        <f t="shared" si="0"/>
        <v>0</v>
      </c>
    </row>
    <row r="20" spans="1:18" s="10" customFormat="1" ht="15" hidden="1">
      <c r="A20" s="53" t="s">
        <v>23</v>
      </c>
      <c r="B20" s="22"/>
      <c r="C20" s="20"/>
      <c r="D20" s="20"/>
      <c r="E20" s="20"/>
      <c r="F20" s="22" t="s">
        <v>14</v>
      </c>
      <c r="G20" s="52"/>
      <c r="H20" s="52"/>
      <c r="I20" s="86"/>
      <c r="J20" s="86"/>
      <c r="K20" s="86"/>
      <c r="L20" s="86"/>
      <c r="M20" s="86"/>
      <c r="N20" s="86"/>
      <c r="O20" s="86"/>
      <c r="P20" s="86"/>
      <c r="Q20" s="86"/>
      <c r="R20" s="59">
        <f t="shared" si="0"/>
        <v>0</v>
      </c>
    </row>
    <row r="21" spans="1:18" s="66" customFormat="1" ht="15" hidden="1">
      <c r="A21" s="35" t="s">
        <v>24</v>
      </c>
      <c r="B21" s="63"/>
      <c r="C21" s="65"/>
      <c r="D21" s="65"/>
      <c r="E21" s="65"/>
      <c r="F21" s="54" t="s">
        <v>14</v>
      </c>
      <c r="G21" s="52"/>
      <c r="H21" s="52"/>
      <c r="I21" s="86"/>
      <c r="J21" s="86"/>
      <c r="K21" s="86"/>
      <c r="L21" s="86"/>
      <c r="M21" s="86"/>
      <c r="N21" s="86"/>
      <c r="O21" s="86"/>
      <c r="P21" s="86"/>
      <c r="Q21" s="86"/>
      <c r="R21" s="59">
        <f t="shared" si="0"/>
        <v>0</v>
      </c>
    </row>
    <row r="22" spans="1:18" s="66" customFormat="1" ht="15" hidden="1">
      <c r="A22" s="71" t="s">
        <v>27</v>
      </c>
      <c r="B22" s="72"/>
      <c r="C22" s="73"/>
      <c r="D22" s="74"/>
      <c r="E22" s="73"/>
      <c r="F22" s="75" t="s">
        <v>14</v>
      </c>
      <c r="G22" s="52"/>
      <c r="H22" s="52"/>
      <c r="I22" s="86"/>
      <c r="J22" s="86"/>
      <c r="K22" s="86"/>
      <c r="L22" s="86"/>
      <c r="M22" s="86"/>
      <c r="N22" s="86"/>
      <c r="O22" s="86"/>
      <c r="P22" s="86"/>
      <c r="Q22" s="86"/>
      <c r="R22" s="59">
        <f t="shared" si="0"/>
        <v>0</v>
      </c>
    </row>
    <row r="23" spans="1:18" s="66" customFormat="1" ht="15" hidden="1">
      <c r="A23" s="71" t="s">
        <v>27</v>
      </c>
      <c r="B23" s="72"/>
      <c r="C23" s="73"/>
      <c r="D23" s="74"/>
      <c r="E23" s="73"/>
      <c r="F23" s="75" t="s">
        <v>14</v>
      </c>
      <c r="G23" s="52"/>
      <c r="H23" s="52"/>
      <c r="I23" s="86"/>
      <c r="J23" s="86"/>
      <c r="K23" s="86"/>
      <c r="L23" s="86"/>
      <c r="M23" s="86"/>
      <c r="N23" s="86"/>
      <c r="O23" s="86"/>
      <c r="P23" s="86"/>
      <c r="Q23" s="86"/>
      <c r="R23" s="59">
        <f t="shared" si="0"/>
        <v>0</v>
      </c>
    </row>
    <row r="24" spans="1:18" s="66" customFormat="1" ht="15" hidden="1">
      <c r="A24" s="35" t="s">
        <v>25</v>
      </c>
      <c r="B24" s="22"/>
      <c r="C24" s="62"/>
      <c r="D24" s="62"/>
      <c r="E24" s="20"/>
      <c r="F24" s="22" t="s">
        <v>18</v>
      </c>
      <c r="G24" s="52"/>
      <c r="H24" s="52"/>
      <c r="I24" s="86"/>
      <c r="J24" s="86"/>
      <c r="K24" s="86"/>
      <c r="L24" s="86"/>
      <c r="M24" s="86"/>
      <c r="N24" s="86"/>
      <c r="O24" s="86"/>
      <c r="P24" s="86"/>
      <c r="Q24" s="86"/>
      <c r="R24" s="59">
        <f t="shared" si="0"/>
        <v>0</v>
      </c>
    </row>
    <row r="25" spans="1:18" s="66" customFormat="1" ht="15" hidden="1">
      <c r="A25" s="35" t="s">
        <v>26</v>
      </c>
      <c r="B25" s="70" t="s">
        <v>39</v>
      </c>
      <c r="C25" s="69" t="s">
        <v>40</v>
      </c>
      <c r="D25" s="36" t="s">
        <v>41</v>
      </c>
      <c r="E25" s="50" t="s">
        <v>42</v>
      </c>
      <c r="F25" s="70" t="s">
        <v>14</v>
      </c>
      <c r="G25" s="52"/>
      <c r="H25" s="86">
        <v>23815.189001177307</v>
      </c>
      <c r="I25" s="86"/>
      <c r="J25" s="86"/>
      <c r="K25" s="86"/>
      <c r="L25" s="86"/>
      <c r="M25" s="86"/>
      <c r="N25" s="86"/>
      <c r="O25" s="86"/>
      <c r="P25" s="86"/>
      <c r="Q25" s="86"/>
      <c r="R25" s="59">
        <f t="shared" si="0"/>
        <v>23815.189001177307</v>
      </c>
    </row>
    <row r="26" spans="1:18" s="66" customFormat="1" ht="16.5" hidden="1">
      <c r="A26" s="79" t="s">
        <v>28</v>
      </c>
      <c r="B26" s="70"/>
      <c r="C26" s="80"/>
      <c r="D26" s="80"/>
      <c r="E26" s="80"/>
      <c r="F26" s="54" t="s">
        <v>14</v>
      </c>
      <c r="G26" s="52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59">
        <f t="shared" si="0"/>
        <v>0</v>
      </c>
    </row>
    <row r="27" spans="1:18" s="66" customFormat="1" ht="15" hidden="1">
      <c r="A27" s="71" t="s">
        <v>35</v>
      </c>
      <c r="B27" s="72" t="s">
        <v>36</v>
      </c>
      <c r="C27" s="82" t="s">
        <v>30</v>
      </c>
      <c r="D27" s="82" t="s">
        <v>31</v>
      </c>
      <c r="E27" s="82" t="s">
        <v>32</v>
      </c>
      <c r="F27" s="82">
        <v>10.561</v>
      </c>
      <c r="G27" s="86">
        <v>4720.375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59">
        <f t="shared" si="0"/>
        <v>0</v>
      </c>
    </row>
    <row r="28" spans="1:18" s="66" customFormat="1" ht="15" hidden="1">
      <c r="A28" s="37" t="s">
        <v>81</v>
      </c>
      <c r="B28" s="72" t="s">
        <v>39</v>
      </c>
      <c r="C28" s="50" t="s">
        <v>40</v>
      </c>
      <c r="D28" s="50" t="s">
        <v>41</v>
      </c>
      <c r="E28" s="50" t="s">
        <v>42</v>
      </c>
      <c r="F28" s="50"/>
      <c r="G28" s="86"/>
      <c r="H28" s="86"/>
      <c r="I28" s="86"/>
      <c r="J28" s="86"/>
      <c r="K28" s="86"/>
      <c r="L28" s="86">
        <v>20234.410000000003</v>
      </c>
      <c r="M28" s="86"/>
      <c r="N28" s="86"/>
      <c r="O28" s="86"/>
      <c r="P28" s="86"/>
      <c r="Q28" s="86"/>
      <c r="R28" s="59">
        <f>SUM(K28:L28)</f>
        <v>20234.410000000003</v>
      </c>
    </row>
    <row r="29" spans="1:18" s="66" customFormat="1" ht="15" hidden="1">
      <c r="A29" s="71"/>
      <c r="B29" s="72"/>
      <c r="C29" s="50"/>
      <c r="D29" s="50"/>
      <c r="E29" s="50"/>
      <c r="F29" s="50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59"/>
    </row>
    <row r="30" spans="1:18" s="66" customFormat="1" ht="16.5" hidden="1">
      <c r="A30" s="79"/>
      <c r="B30" s="70"/>
      <c r="C30" s="80"/>
      <c r="D30" s="80"/>
      <c r="E30" s="80"/>
      <c r="F30" s="22"/>
      <c r="G30" s="52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59">
        <f t="shared" si="0"/>
        <v>0</v>
      </c>
    </row>
    <row r="31" spans="1:18" s="66" customFormat="1" ht="15" hidden="1">
      <c r="A31" s="35"/>
      <c r="B31" s="22"/>
      <c r="C31" s="39"/>
      <c r="D31" s="39"/>
      <c r="E31" s="45"/>
      <c r="F31" s="22"/>
      <c r="G31" s="52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59">
        <f t="shared" si="0"/>
        <v>0</v>
      </c>
    </row>
    <row r="32" spans="1:18" s="66" customFormat="1" ht="15" hidden="1">
      <c r="A32" s="40" t="s">
        <v>8</v>
      </c>
      <c r="B32" s="22"/>
      <c r="C32" s="39"/>
      <c r="D32" s="39"/>
      <c r="E32" s="45"/>
      <c r="F32" s="22"/>
      <c r="G32" s="52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59">
        <f t="shared" si="0"/>
        <v>0</v>
      </c>
    </row>
    <row r="33" spans="1:18" s="66" customFormat="1" ht="15" hidden="1">
      <c r="A33" s="20" t="s">
        <v>84</v>
      </c>
      <c r="B33" s="22"/>
      <c r="C33" s="39"/>
      <c r="D33" s="39"/>
      <c r="E33" s="45"/>
      <c r="F33" s="22"/>
      <c r="G33" s="52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59">
        <f t="shared" si="0"/>
        <v>0</v>
      </c>
    </row>
    <row r="34" spans="1:18" s="66" customFormat="1" ht="15" hidden="1">
      <c r="A34" s="78" t="s">
        <v>21</v>
      </c>
      <c r="B34" s="70" t="s">
        <v>39</v>
      </c>
      <c r="C34" s="76" t="s">
        <v>86</v>
      </c>
      <c r="D34" s="76" t="s">
        <v>87</v>
      </c>
      <c r="E34" s="77" t="s">
        <v>88</v>
      </c>
      <c r="F34" s="36">
        <v>17.801</v>
      </c>
      <c r="G34" s="52"/>
      <c r="H34" s="86"/>
      <c r="I34" s="86"/>
      <c r="J34" s="86"/>
      <c r="K34" s="86"/>
      <c r="L34" s="86"/>
      <c r="M34" s="86">
        <v>10558.06505034</v>
      </c>
      <c r="N34" s="86"/>
      <c r="O34" s="86"/>
      <c r="P34" s="86"/>
      <c r="Q34" s="86"/>
      <c r="R34" s="59">
        <f>SUM(L34:M34)</f>
        <v>10558.06505034</v>
      </c>
    </row>
    <row r="35" spans="1:18" s="66" customFormat="1" ht="15" hidden="1">
      <c r="A35" s="55"/>
      <c r="B35" s="70"/>
      <c r="C35" s="76"/>
      <c r="D35" s="76"/>
      <c r="E35" s="77"/>
      <c r="F35" s="36"/>
      <c r="G35" s="52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59"/>
    </row>
    <row r="36" spans="1:19" s="66" customFormat="1" ht="15" hidden="1">
      <c r="A36" s="55"/>
      <c r="B36" s="22"/>
      <c r="C36" s="39"/>
      <c r="D36" s="39"/>
      <c r="E36" s="45"/>
      <c r="F36" s="62"/>
      <c r="G36" s="52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59">
        <f t="shared" si="0"/>
        <v>0</v>
      </c>
      <c r="S36" s="67"/>
    </row>
    <row r="37" spans="1:18" s="66" customFormat="1" ht="15" hidden="1">
      <c r="A37" s="53"/>
      <c r="B37" s="22"/>
      <c r="C37" s="39"/>
      <c r="D37" s="39"/>
      <c r="E37" s="45"/>
      <c r="F37" s="22"/>
      <c r="G37" s="52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59">
        <f t="shared" si="0"/>
        <v>0</v>
      </c>
    </row>
    <row r="38" spans="1:18" s="66" customFormat="1" ht="15" hidden="1">
      <c r="A38" s="35"/>
      <c r="B38" s="22"/>
      <c r="C38" s="39"/>
      <c r="D38" s="39"/>
      <c r="E38" s="45"/>
      <c r="F38" s="22"/>
      <c r="G38" s="52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59">
        <f t="shared" si="0"/>
        <v>0</v>
      </c>
    </row>
    <row r="39" spans="1:18" s="66" customFormat="1" ht="16.5" hidden="1">
      <c r="A39" s="40" t="s">
        <v>8</v>
      </c>
      <c r="B39" s="16"/>
      <c r="C39" s="17"/>
      <c r="D39" s="17"/>
      <c r="E39" s="18"/>
      <c r="F39" s="19"/>
      <c r="G39" s="44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59">
        <f t="shared" si="0"/>
        <v>0</v>
      </c>
    </row>
    <row r="40" spans="1:18" s="8" customFormat="1" ht="16.5" hidden="1">
      <c r="A40" s="20" t="s">
        <v>29</v>
      </c>
      <c r="B40" s="16"/>
      <c r="C40" s="17"/>
      <c r="D40" s="17"/>
      <c r="E40" s="18"/>
      <c r="F40" s="19"/>
      <c r="G40" s="20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>
        <f t="shared" si="0"/>
        <v>0</v>
      </c>
    </row>
    <row r="41" spans="1:18" s="7" customFormat="1" ht="15" hidden="1">
      <c r="A41" s="83"/>
      <c r="B41" s="70"/>
      <c r="C41" s="50"/>
      <c r="D41" s="50"/>
      <c r="E41" s="50"/>
      <c r="F41" s="50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59">
        <f t="shared" si="0"/>
        <v>0</v>
      </c>
    </row>
    <row r="42" spans="1:18" s="7" customFormat="1" ht="15" hidden="1">
      <c r="A42" s="83"/>
      <c r="B42" s="70"/>
      <c r="C42" s="50"/>
      <c r="D42" s="50"/>
      <c r="E42" s="50"/>
      <c r="F42" s="50"/>
      <c r="G42" s="23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9">
        <f t="shared" si="0"/>
        <v>0</v>
      </c>
    </row>
    <row r="43" spans="1:19" s="7" customFormat="1" ht="15" hidden="1">
      <c r="A43" s="83"/>
      <c r="B43" s="70"/>
      <c r="C43" s="50"/>
      <c r="D43" s="50"/>
      <c r="E43" s="50"/>
      <c r="F43" s="50"/>
      <c r="G43" s="23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9">
        <f t="shared" si="0"/>
        <v>0</v>
      </c>
      <c r="S43" s="84"/>
    </row>
    <row r="44" spans="1:18" s="7" customFormat="1" ht="15" hidden="1">
      <c r="A44" s="35"/>
      <c r="B44" s="22"/>
      <c r="C44" s="20"/>
      <c r="D44" s="20"/>
      <c r="E44" s="20"/>
      <c r="F44" s="20"/>
      <c r="G44" s="2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>
        <f t="shared" si="0"/>
        <v>0</v>
      </c>
    </row>
    <row r="45" spans="1:18" s="7" customFormat="1" ht="15" hidden="1">
      <c r="A45" s="49"/>
      <c r="B45" s="22"/>
      <c r="C45" s="39"/>
      <c r="D45" s="39"/>
      <c r="E45" s="45"/>
      <c r="F45" s="20"/>
      <c r="G45" s="23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>
        <f t="shared" si="0"/>
        <v>0</v>
      </c>
    </row>
    <row r="46" spans="1:18" s="8" customFormat="1" ht="16.5">
      <c r="A46" s="40" t="s">
        <v>8</v>
      </c>
      <c r="B46" s="16"/>
      <c r="C46" s="17"/>
      <c r="D46" s="17"/>
      <c r="E46" s="18"/>
      <c r="F46" s="19"/>
      <c r="G46" s="23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>
        <f t="shared" si="0"/>
        <v>0</v>
      </c>
    </row>
    <row r="47" spans="1:18" s="66" customFormat="1" ht="16.5">
      <c r="A47" s="20" t="s">
        <v>57</v>
      </c>
      <c r="B47" s="16"/>
      <c r="C47" s="17"/>
      <c r="D47" s="17"/>
      <c r="E47" s="17"/>
      <c r="F47" s="16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>
        <f t="shared" si="0"/>
        <v>0</v>
      </c>
    </row>
    <row r="48" spans="1:18" s="66" customFormat="1" ht="15.75" hidden="1">
      <c r="A48" s="93" t="s">
        <v>58</v>
      </c>
      <c r="B48" s="94" t="s">
        <v>59</v>
      </c>
      <c r="C48" s="95" t="s">
        <v>60</v>
      </c>
      <c r="D48" s="95" t="s">
        <v>61</v>
      </c>
      <c r="E48" s="95">
        <v>6501</v>
      </c>
      <c r="F48" s="70">
        <v>17.259</v>
      </c>
      <c r="G48" s="58"/>
      <c r="H48" s="58"/>
      <c r="I48" s="58"/>
      <c r="J48" s="58">
        <f>731724-2</f>
        <v>731722</v>
      </c>
      <c r="K48" s="58"/>
      <c r="L48" s="58"/>
      <c r="M48" s="58"/>
      <c r="N48" s="58"/>
      <c r="O48" s="58"/>
      <c r="P48" s="58"/>
      <c r="Q48" s="58"/>
      <c r="R48" s="59">
        <f>SUM(I48:J48)</f>
        <v>731722</v>
      </c>
    </row>
    <row r="49" spans="1:18" s="66" customFormat="1" ht="15.75" hidden="1">
      <c r="A49" s="93" t="s">
        <v>58</v>
      </c>
      <c r="B49" s="70" t="s">
        <v>62</v>
      </c>
      <c r="C49" s="95" t="s">
        <v>60</v>
      </c>
      <c r="D49" s="95" t="s">
        <v>61</v>
      </c>
      <c r="E49" s="95">
        <v>6501</v>
      </c>
      <c r="F49" s="70">
        <v>17.259</v>
      </c>
      <c r="G49" s="58"/>
      <c r="H49" s="58"/>
      <c r="I49" s="58"/>
      <c r="J49" s="58">
        <v>1</v>
      </c>
      <c r="K49" s="58"/>
      <c r="L49" s="58"/>
      <c r="M49" s="58"/>
      <c r="N49" s="58"/>
      <c r="O49" s="58"/>
      <c r="P49" s="58"/>
      <c r="Q49" s="58"/>
      <c r="R49" s="59">
        <f aca="true" t="shared" si="1" ref="R49:R56">SUM(I49:J49)</f>
        <v>1</v>
      </c>
    </row>
    <row r="50" spans="1:18" s="8" customFormat="1" ht="16.5" hidden="1">
      <c r="A50" s="96" t="s">
        <v>58</v>
      </c>
      <c r="B50" s="70" t="s">
        <v>63</v>
      </c>
      <c r="C50" s="95" t="s">
        <v>60</v>
      </c>
      <c r="D50" s="95" t="s">
        <v>61</v>
      </c>
      <c r="E50" s="95">
        <v>6501</v>
      </c>
      <c r="F50" s="75">
        <v>17.259</v>
      </c>
      <c r="G50" s="60"/>
      <c r="H50" s="60"/>
      <c r="I50" s="60"/>
      <c r="J50" s="60">
        <v>1</v>
      </c>
      <c r="K50" s="60"/>
      <c r="L50" s="60"/>
      <c r="M50" s="60"/>
      <c r="N50" s="60"/>
      <c r="O50" s="60"/>
      <c r="P50" s="60"/>
      <c r="Q50" s="60"/>
      <c r="R50" s="59">
        <f t="shared" si="1"/>
        <v>1</v>
      </c>
    </row>
    <row r="51" spans="1:18" s="8" customFormat="1" ht="16.5" hidden="1">
      <c r="A51" s="71" t="s">
        <v>64</v>
      </c>
      <c r="B51" s="70" t="s">
        <v>62</v>
      </c>
      <c r="C51" s="95" t="s">
        <v>65</v>
      </c>
      <c r="D51" s="95" t="s">
        <v>66</v>
      </c>
      <c r="E51" s="95">
        <v>6502</v>
      </c>
      <c r="F51" s="50">
        <v>17.258</v>
      </c>
      <c r="G51" s="60"/>
      <c r="H51" s="60"/>
      <c r="I51" s="60"/>
      <c r="J51" s="60">
        <f>118266-2</f>
        <v>118264</v>
      </c>
      <c r="K51" s="60"/>
      <c r="L51" s="60"/>
      <c r="M51" s="60"/>
      <c r="N51" s="60"/>
      <c r="O51" s="60"/>
      <c r="P51" s="60"/>
      <c r="Q51" s="60"/>
      <c r="R51" s="59">
        <f t="shared" si="1"/>
        <v>118264</v>
      </c>
    </row>
    <row r="52" spans="1:18" s="7" customFormat="1" ht="15.75" hidden="1">
      <c r="A52" s="71" t="s">
        <v>64</v>
      </c>
      <c r="B52" s="70" t="s">
        <v>63</v>
      </c>
      <c r="C52" s="95" t="s">
        <v>65</v>
      </c>
      <c r="D52" s="95" t="s">
        <v>66</v>
      </c>
      <c r="E52" s="95">
        <v>6502</v>
      </c>
      <c r="F52" s="50">
        <v>17.258</v>
      </c>
      <c r="G52" s="58"/>
      <c r="H52" s="58"/>
      <c r="I52" s="58"/>
      <c r="J52" s="58">
        <v>1</v>
      </c>
      <c r="K52" s="58"/>
      <c r="L52" s="58"/>
      <c r="M52" s="58"/>
      <c r="N52" s="58"/>
      <c r="O52" s="58"/>
      <c r="P52" s="58"/>
      <c r="Q52" s="58"/>
      <c r="R52" s="59">
        <f t="shared" si="1"/>
        <v>1</v>
      </c>
    </row>
    <row r="53" spans="1:18" s="8" customFormat="1" ht="16.5" hidden="1">
      <c r="A53" s="71" t="s">
        <v>64</v>
      </c>
      <c r="B53" s="70" t="s">
        <v>67</v>
      </c>
      <c r="C53" s="95" t="s">
        <v>65</v>
      </c>
      <c r="D53" s="95" t="s">
        <v>66</v>
      </c>
      <c r="E53" s="95">
        <v>6502</v>
      </c>
      <c r="F53" s="50">
        <v>17.258</v>
      </c>
      <c r="G53" s="58"/>
      <c r="H53" s="58"/>
      <c r="I53" s="58"/>
      <c r="J53" s="58">
        <v>1</v>
      </c>
      <c r="K53" s="58"/>
      <c r="L53" s="58"/>
      <c r="M53" s="58"/>
      <c r="N53" s="58"/>
      <c r="O53" s="58"/>
      <c r="P53" s="58"/>
      <c r="Q53" s="58"/>
      <c r="R53" s="59">
        <f t="shared" si="1"/>
        <v>1</v>
      </c>
    </row>
    <row r="54" spans="1:18" s="8" customFormat="1" ht="16.5" hidden="1">
      <c r="A54" s="97" t="s">
        <v>68</v>
      </c>
      <c r="B54" s="70" t="s">
        <v>62</v>
      </c>
      <c r="C54" s="95" t="s">
        <v>69</v>
      </c>
      <c r="D54" s="50" t="s">
        <v>111</v>
      </c>
      <c r="E54" s="95">
        <v>6503</v>
      </c>
      <c r="F54" s="50">
        <v>17.278</v>
      </c>
      <c r="G54" s="58"/>
      <c r="H54" s="58"/>
      <c r="I54" s="58"/>
      <c r="J54" s="58">
        <f>173665-2</f>
        <v>173663</v>
      </c>
      <c r="K54" s="58"/>
      <c r="L54" s="58"/>
      <c r="M54" s="58"/>
      <c r="N54" s="58"/>
      <c r="O54" s="58"/>
      <c r="P54" s="58"/>
      <c r="Q54" s="58"/>
      <c r="R54" s="59">
        <f t="shared" si="1"/>
        <v>173663</v>
      </c>
    </row>
    <row r="55" spans="1:18" s="8" customFormat="1" ht="16.5" hidden="1">
      <c r="A55" s="97" t="s">
        <v>68</v>
      </c>
      <c r="B55" s="70" t="s">
        <v>63</v>
      </c>
      <c r="C55" s="95" t="s">
        <v>69</v>
      </c>
      <c r="D55" s="50" t="s">
        <v>111</v>
      </c>
      <c r="E55" s="95">
        <v>6503</v>
      </c>
      <c r="F55" s="50">
        <v>17.278</v>
      </c>
      <c r="G55" s="58"/>
      <c r="H55" s="58"/>
      <c r="I55" s="58"/>
      <c r="J55" s="58">
        <v>1</v>
      </c>
      <c r="K55" s="58"/>
      <c r="L55" s="58"/>
      <c r="M55" s="58"/>
      <c r="N55" s="58"/>
      <c r="O55" s="58"/>
      <c r="P55" s="58"/>
      <c r="Q55" s="58"/>
      <c r="R55" s="59">
        <f t="shared" si="1"/>
        <v>1</v>
      </c>
    </row>
    <row r="56" spans="1:19" s="8" customFormat="1" ht="16.5" hidden="1">
      <c r="A56" s="97" t="s">
        <v>68</v>
      </c>
      <c r="B56" s="70" t="s">
        <v>67</v>
      </c>
      <c r="C56" s="95" t="s">
        <v>69</v>
      </c>
      <c r="D56" s="50" t="s">
        <v>111</v>
      </c>
      <c r="E56" s="95">
        <v>6503</v>
      </c>
      <c r="F56" s="50">
        <v>17.278</v>
      </c>
      <c r="G56" s="58"/>
      <c r="H56" s="58"/>
      <c r="I56" s="58"/>
      <c r="J56" s="58">
        <v>1</v>
      </c>
      <c r="K56" s="58"/>
      <c r="L56" s="58"/>
      <c r="M56" s="58"/>
      <c r="N56" s="58"/>
      <c r="O56" s="58"/>
      <c r="P56" s="58"/>
      <c r="Q56" s="58"/>
      <c r="R56" s="59">
        <f t="shared" si="1"/>
        <v>1</v>
      </c>
      <c r="S56" s="64"/>
    </row>
    <row r="57" spans="1:18" s="66" customFormat="1" ht="15.75" hidden="1">
      <c r="A57" s="71" t="s">
        <v>64</v>
      </c>
      <c r="B57" s="70" t="s">
        <v>99</v>
      </c>
      <c r="C57" s="95" t="s">
        <v>100</v>
      </c>
      <c r="D57" s="95" t="s">
        <v>66</v>
      </c>
      <c r="E57" s="95">
        <v>6502</v>
      </c>
      <c r="F57" s="50">
        <v>17.258</v>
      </c>
      <c r="G57" s="60"/>
      <c r="H57" s="60"/>
      <c r="I57" s="60"/>
      <c r="J57" s="60"/>
      <c r="K57" s="60"/>
      <c r="L57" s="60"/>
      <c r="M57" s="60"/>
      <c r="N57" s="60"/>
      <c r="O57" s="60">
        <f>557401-1</f>
        <v>557400</v>
      </c>
      <c r="P57" s="60"/>
      <c r="Q57" s="60"/>
      <c r="R57" s="59">
        <f>SUM(N57:O57)</f>
        <v>557400</v>
      </c>
    </row>
    <row r="58" spans="1:18" s="66" customFormat="1" ht="15.75" hidden="1">
      <c r="A58" s="71" t="s">
        <v>64</v>
      </c>
      <c r="B58" s="70" t="s">
        <v>63</v>
      </c>
      <c r="C58" s="95" t="s">
        <v>100</v>
      </c>
      <c r="D58" s="95" t="s">
        <v>66</v>
      </c>
      <c r="E58" s="95">
        <v>6502</v>
      </c>
      <c r="F58" s="50">
        <v>17.258</v>
      </c>
      <c r="G58" s="60"/>
      <c r="H58" s="60"/>
      <c r="I58" s="60"/>
      <c r="J58" s="60"/>
      <c r="K58" s="60"/>
      <c r="L58" s="60"/>
      <c r="M58" s="60"/>
      <c r="N58" s="60"/>
      <c r="O58" s="60">
        <v>1</v>
      </c>
      <c r="P58" s="60"/>
      <c r="Q58" s="60"/>
      <c r="R58" s="59">
        <f>SUM(N58:O58)</f>
        <v>1</v>
      </c>
    </row>
    <row r="59" spans="1:18" s="8" customFormat="1" ht="16.5" hidden="1">
      <c r="A59" s="97" t="s">
        <v>68</v>
      </c>
      <c r="B59" s="70" t="s">
        <v>99</v>
      </c>
      <c r="C59" s="95" t="s">
        <v>101</v>
      </c>
      <c r="D59" s="50" t="s">
        <v>111</v>
      </c>
      <c r="E59" s="95">
        <v>6503</v>
      </c>
      <c r="F59" s="50">
        <v>17.278</v>
      </c>
      <c r="G59" s="60"/>
      <c r="H59" s="60"/>
      <c r="I59" s="60"/>
      <c r="J59" s="60"/>
      <c r="K59" s="60"/>
      <c r="L59" s="60"/>
      <c r="M59" s="60"/>
      <c r="N59" s="60"/>
      <c r="O59" s="60">
        <f>738952-1</f>
        <v>738951</v>
      </c>
      <c r="P59" s="60"/>
      <c r="Q59" s="60"/>
      <c r="R59" s="59">
        <f>SUM(N59:O59)</f>
        <v>738951</v>
      </c>
    </row>
    <row r="60" spans="1:18" s="8" customFormat="1" ht="16.5" hidden="1">
      <c r="A60" s="97" t="s">
        <v>68</v>
      </c>
      <c r="B60" s="70" t="s">
        <v>63</v>
      </c>
      <c r="C60" s="95" t="s">
        <v>101</v>
      </c>
      <c r="D60" s="50" t="s">
        <v>111</v>
      </c>
      <c r="E60" s="95">
        <v>6503</v>
      </c>
      <c r="F60" s="50">
        <v>17.278</v>
      </c>
      <c r="G60" s="60"/>
      <c r="H60" s="60"/>
      <c r="I60" s="60"/>
      <c r="J60" s="60"/>
      <c r="K60" s="60"/>
      <c r="L60" s="60"/>
      <c r="M60" s="60"/>
      <c r="N60" s="60"/>
      <c r="O60" s="60">
        <v>1</v>
      </c>
      <c r="P60" s="60"/>
      <c r="Q60" s="60"/>
      <c r="R60" s="59">
        <f>SUM(N60:O60)</f>
        <v>1</v>
      </c>
    </row>
    <row r="61" spans="1:18" s="8" customFormat="1" ht="16.5">
      <c r="A61" s="100" t="s">
        <v>110</v>
      </c>
      <c r="B61" s="101" t="s">
        <v>39</v>
      </c>
      <c r="C61" s="50" t="s">
        <v>101</v>
      </c>
      <c r="D61" s="50" t="s">
        <v>111</v>
      </c>
      <c r="E61" s="50">
        <v>6523</v>
      </c>
      <c r="F61" s="102">
        <v>17.278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>
        <v>16748</v>
      </c>
      <c r="R61" s="59">
        <f>SUM(P61:Q61)</f>
        <v>16748</v>
      </c>
    </row>
    <row r="62" spans="1:19" s="8" customFormat="1" ht="16.5">
      <c r="A62" s="49"/>
      <c r="B62" s="22"/>
      <c r="C62" s="62"/>
      <c r="D62" s="20"/>
      <c r="E62" s="22"/>
      <c r="F62" s="2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59">
        <f t="shared" si="0"/>
        <v>0</v>
      </c>
      <c r="S62" s="64"/>
    </row>
    <row r="63" spans="1:18" s="9" customFormat="1" ht="16.5">
      <c r="A63" s="49"/>
      <c r="B63" s="22"/>
      <c r="C63" s="62"/>
      <c r="D63" s="20"/>
      <c r="E63" s="65"/>
      <c r="F63" s="2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9">
        <f t="shared" si="0"/>
        <v>0</v>
      </c>
    </row>
    <row r="64" spans="1:18" s="9" customFormat="1" ht="16.5">
      <c r="A64" s="49"/>
      <c r="B64" s="22"/>
      <c r="C64" s="68"/>
      <c r="D64" s="20"/>
      <c r="E64" s="73"/>
      <c r="F64" s="2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59">
        <f t="shared" si="0"/>
        <v>0</v>
      </c>
    </row>
    <row r="65" spans="1:18" s="9" customFormat="1" ht="16.5" hidden="1">
      <c r="A65" s="78"/>
      <c r="B65" s="72"/>
      <c r="C65" s="36"/>
      <c r="D65" s="50"/>
      <c r="E65" s="70"/>
      <c r="F65" s="5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9">
        <f t="shared" si="0"/>
        <v>0</v>
      </c>
    </row>
    <row r="66" spans="1:18" s="9" customFormat="1" ht="16.5" hidden="1">
      <c r="A66" s="78"/>
      <c r="B66" s="70"/>
      <c r="C66" s="36"/>
      <c r="D66" s="50"/>
      <c r="E66" s="70"/>
      <c r="F66" s="5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59">
        <f t="shared" si="0"/>
        <v>0</v>
      </c>
    </row>
    <row r="67" spans="1:18" s="9" customFormat="1" ht="16.5" hidden="1">
      <c r="A67" s="49"/>
      <c r="B67" s="22"/>
      <c r="C67" s="20"/>
      <c r="D67" s="50"/>
      <c r="E67" s="22"/>
      <c r="F67" s="5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9">
        <f t="shared" si="0"/>
        <v>0</v>
      </c>
    </row>
    <row r="68" spans="1:18" s="9" customFormat="1" ht="16.5" hidden="1">
      <c r="A68" s="49"/>
      <c r="B68" s="22"/>
      <c r="C68" s="20"/>
      <c r="D68" s="50"/>
      <c r="E68" s="22"/>
      <c r="F68" s="5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59">
        <f t="shared" si="0"/>
        <v>0</v>
      </c>
    </row>
    <row r="69" spans="1:18" s="9" customFormat="1" ht="16.5" hidden="1">
      <c r="A69" s="40" t="s">
        <v>8</v>
      </c>
      <c r="B69" s="22"/>
      <c r="C69" s="20"/>
      <c r="D69" s="50"/>
      <c r="E69" s="20"/>
      <c r="F69" s="5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59">
        <f t="shared" si="0"/>
        <v>0</v>
      </c>
    </row>
    <row r="70" spans="1:18" s="9" customFormat="1" ht="16.5" hidden="1">
      <c r="A70" s="20" t="s">
        <v>71</v>
      </c>
      <c r="B70" s="22"/>
      <c r="C70" s="20"/>
      <c r="D70" s="50"/>
      <c r="E70" s="20"/>
      <c r="F70" s="5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9">
        <f t="shared" si="0"/>
        <v>0</v>
      </c>
    </row>
    <row r="71" spans="1:18" s="9" customFormat="1" ht="16.5" hidden="1">
      <c r="A71" s="97" t="s">
        <v>74</v>
      </c>
      <c r="B71" s="98" t="s">
        <v>39</v>
      </c>
      <c r="C71" s="50" t="s">
        <v>75</v>
      </c>
      <c r="D71" s="73" t="s">
        <v>76</v>
      </c>
      <c r="E71" s="73" t="s">
        <v>77</v>
      </c>
      <c r="F71" s="50">
        <v>17.245</v>
      </c>
      <c r="G71" s="60"/>
      <c r="H71" s="60"/>
      <c r="I71" s="60"/>
      <c r="J71" s="60"/>
      <c r="K71" s="60">
        <f>85609.29-2</f>
        <v>85607.29</v>
      </c>
      <c r="L71" s="60"/>
      <c r="M71" s="60"/>
      <c r="N71" s="60"/>
      <c r="O71" s="60"/>
      <c r="P71" s="60"/>
      <c r="Q71" s="60"/>
      <c r="R71" s="59">
        <f>SUM(K71)</f>
        <v>85607.29</v>
      </c>
    </row>
    <row r="72" spans="1:18" s="9" customFormat="1" ht="16.5" hidden="1">
      <c r="A72" s="97" t="s">
        <v>74</v>
      </c>
      <c r="B72" s="70" t="s">
        <v>78</v>
      </c>
      <c r="C72" s="50" t="s">
        <v>75</v>
      </c>
      <c r="D72" s="73" t="s">
        <v>76</v>
      </c>
      <c r="E72" s="73" t="s">
        <v>77</v>
      </c>
      <c r="F72" s="50">
        <v>17.245</v>
      </c>
      <c r="G72" s="60"/>
      <c r="H72" s="60"/>
      <c r="I72" s="60"/>
      <c r="J72" s="60"/>
      <c r="K72" s="60">
        <v>1</v>
      </c>
      <c r="L72" s="60"/>
      <c r="M72" s="60"/>
      <c r="N72" s="60"/>
      <c r="O72" s="60"/>
      <c r="P72" s="60"/>
      <c r="Q72" s="60"/>
      <c r="R72" s="59">
        <f>SUM(K72)</f>
        <v>1</v>
      </c>
    </row>
    <row r="73" spans="1:18" s="9" customFormat="1" ht="16.5" hidden="1">
      <c r="A73" s="97" t="s">
        <v>74</v>
      </c>
      <c r="B73" s="70" t="s">
        <v>79</v>
      </c>
      <c r="C73" s="50" t="s">
        <v>75</v>
      </c>
      <c r="D73" s="73" t="s">
        <v>76</v>
      </c>
      <c r="E73" s="73" t="s">
        <v>77</v>
      </c>
      <c r="F73" s="50">
        <v>17.245</v>
      </c>
      <c r="G73" s="60"/>
      <c r="H73" s="60"/>
      <c r="I73" s="60"/>
      <c r="J73" s="60"/>
      <c r="K73" s="60">
        <v>1</v>
      </c>
      <c r="L73" s="60"/>
      <c r="M73" s="60"/>
      <c r="N73" s="60"/>
      <c r="O73" s="60"/>
      <c r="P73" s="60"/>
      <c r="Q73" s="60"/>
      <c r="R73" s="59">
        <f>SUM(K73)</f>
        <v>1</v>
      </c>
    </row>
    <row r="74" spans="1:18" s="9" customFormat="1" ht="16.5" hidden="1">
      <c r="A74" s="56"/>
      <c r="B74" s="57"/>
      <c r="C74" s="50"/>
      <c r="D74" s="50"/>
      <c r="E74" s="20"/>
      <c r="F74" s="5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9">
        <f>SUM(K74)</f>
        <v>0</v>
      </c>
    </row>
    <row r="75" spans="1:18" s="9" customFormat="1" ht="16.5" hidden="1">
      <c r="A75" s="56"/>
      <c r="B75" s="22"/>
      <c r="C75" s="50"/>
      <c r="D75" s="50"/>
      <c r="E75" s="20"/>
      <c r="F75" s="5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59">
        <f>SUM(H75:I75)</f>
        <v>0</v>
      </c>
    </row>
    <row r="76" spans="1:18" s="9" customFormat="1" ht="16.5" hidden="1">
      <c r="A76" s="56"/>
      <c r="B76" s="22"/>
      <c r="C76" s="50"/>
      <c r="D76" s="50"/>
      <c r="E76" s="20"/>
      <c r="F76" s="5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59">
        <f>SUM(H76:I76)</f>
        <v>0</v>
      </c>
    </row>
    <row r="77" spans="1:18" s="9" customFormat="1" ht="16.5" hidden="1">
      <c r="A77" s="49"/>
      <c r="B77" s="22"/>
      <c r="C77" s="20"/>
      <c r="D77" s="50"/>
      <c r="E77" s="22"/>
      <c r="F77" s="5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59">
        <f>SUM(H77:I77)</f>
        <v>0</v>
      </c>
    </row>
    <row r="78" spans="1:18" s="9" customFormat="1" ht="16.5">
      <c r="A78" s="11"/>
      <c r="B78" s="25"/>
      <c r="C78" s="25"/>
      <c r="D78" s="19"/>
      <c r="E78" s="19"/>
      <c r="F78" s="19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9">
        <f>SUM(G78:G78)</f>
        <v>0</v>
      </c>
    </row>
    <row r="79" spans="1:18" s="9" customFormat="1" ht="18.75">
      <c r="A79" s="12" t="s">
        <v>0</v>
      </c>
      <c r="B79" s="26"/>
      <c r="C79" s="27"/>
      <c r="D79" s="27"/>
      <c r="E79" s="27"/>
      <c r="F79" s="28"/>
      <c r="G79" s="61">
        <f>SUM(G13:G78)</f>
        <v>4720.375</v>
      </c>
      <c r="H79" s="61">
        <f>SUM(H25:H78)</f>
        <v>23815.189001177307</v>
      </c>
      <c r="I79" s="61">
        <f>SUM(I7:I31)</f>
        <v>340028.06</v>
      </c>
      <c r="J79" s="61">
        <f>SUM(J48:J67)</f>
        <v>1023655</v>
      </c>
      <c r="K79" s="61">
        <f>SUM(K71:K75)</f>
        <v>85609.29</v>
      </c>
      <c r="L79" s="61">
        <f>SUM(L13:L30)</f>
        <v>20234.410000000003</v>
      </c>
      <c r="M79" s="61">
        <f>SUM(M32:M37)</f>
        <v>10558.06505034</v>
      </c>
      <c r="N79" s="61">
        <f>SUM(N14:N78)</f>
        <v>227555</v>
      </c>
      <c r="O79" s="61">
        <f>SUM(O47:O67)</f>
        <v>1296353</v>
      </c>
      <c r="P79" s="61">
        <f>SUM(P7:P11)</f>
        <v>310721.94</v>
      </c>
      <c r="Q79" s="61">
        <f>SUM(Q47:Q78)</f>
        <v>16748</v>
      </c>
      <c r="R79" s="59"/>
    </row>
    <row r="80" spans="1:18" s="9" customFormat="1" ht="18.75">
      <c r="A80" s="29"/>
      <c r="B80" s="30"/>
      <c r="C80" s="31"/>
      <c r="D80" s="31"/>
      <c r="E80" s="31"/>
      <c r="F80" s="32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1:2" ht="16.5">
      <c r="A81" s="37" t="s">
        <v>9</v>
      </c>
      <c r="B81" s="9"/>
    </row>
    <row r="82" ht="15" hidden="1">
      <c r="A82" s="37" t="s">
        <v>37</v>
      </c>
    </row>
    <row r="83" ht="15" hidden="1">
      <c r="A83" s="37" t="s">
        <v>38</v>
      </c>
    </row>
    <row r="84" ht="15" hidden="1">
      <c r="A84" s="37" t="s">
        <v>44</v>
      </c>
    </row>
    <row r="85" ht="15" hidden="1">
      <c r="A85" s="37" t="s">
        <v>45</v>
      </c>
    </row>
    <row r="86" ht="15" hidden="1">
      <c r="A86" s="37" t="s">
        <v>47</v>
      </c>
    </row>
    <row r="87" ht="15" hidden="1">
      <c r="A87" s="37" t="s">
        <v>48</v>
      </c>
    </row>
    <row r="88" ht="15" hidden="1">
      <c r="A88" s="37" t="s">
        <v>55</v>
      </c>
    </row>
    <row r="89" ht="15" hidden="1">
      <c r="A89" s="37" t="s">
        <v>56</v>
      </c>
    </row>
    <row r="90" ht="15" hidden="1">
      <c r="A90" s="37" t="s">
        <v>73</v>
      </c>
    </row>
    <row r="91" ht="15" hidden="1">
      <c r="A91" s="37" t="s">
        <v>72</v>
      </c>
    </row>
    <row r="92" ht="15" hidden="1">
      <c r="A92" s="37" t="s">
        <v>82</v>
      </c>
    </row>
    <row r="93" ht="15" hidden="1">
      <c r="A93" s="37" t="s">
        <v>83</v>
      </c>
    </row>
    <row r="94" ht="15" hidden="1">
      <c r="A94" s="37" t="s">
        <v>90</v>
      </c>
    </row>
    <row r="95" ht="15" hidden="1">
      <c r="A95" s="37" t="s">
        <v>89</v>
      </c>
    </row>
    <row r="96" ht="15" hidden="1">
      <c r="A96" s="37" t="s">
        <v>93</v>
      </c>
    </row>
    <row r="97" ht="15" hidden="1">
      <c r="A97" s="37" t="s">
        <v>92</v>
      </c>
    </row>
    <row r="98" ht="15" hidden="1">
      <c r="A98" s="37" t="s">
        <v>102</v>
      </c>
    </row>
    <row r="99" ht="15" hidden="1">
      <c r="A99" s="37" t="s">
        <v>56</v>
      </c>
    </row>
    <row r="100" ht="15" hidden="1">
      <c r="A100" s="37" t="s">
        <v>105</v>
      </c>
    </row>
    <row r="101" ht="15" hidden="1">
      <c r="A101" s="37" t="s">
        <v>106</v>
      </c>
    </row>
    <row r="102" ht="15">
      <c r="A102" s="37" t="s">
        <v>108</v>
      </c>
    </row>
    <row r="103" ht="15">
      <c r="A103" s="37" t="s">
        <v>109</v>
      </c>
    </row>
    <row r="104" ht="15">
      <c r="A104" s="37"/>
    </row>
    <row r="105" ht="15">
      <c r="A105" s="37"/>
    </row>
    <row r="106" ht="15">
      <c r="A106" s="37"/>
    </row>
    <row r="107" ht="15">
      <c r="A107" s="37"/>
    </row>
    <row r="108" ht="15">
      <c r="A108" s="37"/>
    </row>
    <row r="109" ht="15">
      <c r="A109" s="37"/>
    </row>
    <row r="110" ht="15">
      <c r="A110" s="37"/>
    </row>
    <row r="111" ht="15">
      <c r="A111" s="37"/>
    </row>
    <row r="112" ht="15">
      <c r="A112" s="37"/>
    </row>
    <row r="113" ht="15">
      <c r="A113" s="37"/>
    </row>
    <row r="114" ht="15">
      <c r="A114" s="37"/>
    </row>
    <row r="115" ht="15">
      <c r="A115" s="3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2019-01-09T18:16:07Z</cp:lastPrinted>
  <dcterms:created xsi:type="dcterms:W3CDTF">2000-04-13T13:33:42Z</dcterms:created>
  <dcterms:modified xsi:type="dcterms:W3CDTF">2022-07-26T21:07:15Z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