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665F1940-D6B9-44BE-ADB8-EA3BAF553B3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4" i="2" l="1"/>
  <c r="R33" i="2"/>
  <c r="P15" i="2"/>
  <c r="R15" i="2" s="1"/>
  <c r="R14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6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13" i="2"/>
  <c r="O84" i="2"/>
  <c r="N57" i="2"/>
  <c r="R57" i="2" s="1"/>
  <c r="N55" i="2"/>
  <c r="R55" i="2" s="1"/>
  <c r="R11" i="2"/>
  <c r="R10" i="2"/>
  <c r="M84" i="2"/>
  <c r="P84" i="2" l="1"/>
  <c r="N84" i="2"/>
  <c r="L84" i="2"/>
  <c r="K12" i="2"/>
  <c r="R9" i="2"/>
  <c r="J8" i="2"/>
  <c r="R8" i="2" s="1"/>
  <c r="I47" i="2"/>
  <c r="I84" i="2" s="1"/>
  <c r="H84" i="2"/>
  <c r="R83" i="2"/>
  <c r="G84" i="2"/>
  <c r="K84" i="2" l="1"/>
  <c r="R12" i="2"/>
  <c r="J84" i="2"/>
</calcChain>
</file>

<file path=xl/sharedStrings.xml><?xml version="1.0" encoding="utf-8"?>
<sst xmlns="http://schemas.openxmlformats.org/spreadsheetml/2006/main" count="174" uniqueCount="112">
  <si>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</si>
  <si>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</si>
  <si>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</si>
  <si>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</si>
  <si>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</si>
  <si>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</si>
  <si>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</si>
  <si>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</si>
  <si>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</si>
  <si>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</si>
  <si>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</si>
  <si>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</si>
  <si>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</si>
  <si>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</si>
  <si>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</si>
  <si>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</si>
  <si>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</si>
  <si>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</si>
  <si>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</si>
  <si>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</si>
  <si>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</si>
  <si>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</si>
  <si>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</si>
  <si>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</si>
  <si>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</si>
  <si>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</si>
  <si>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</si>
  <si>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</si>
  <si>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</si>
  <si>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</si>
  <si>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</si>
  <si>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</si>
  <si>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</si>
  <si>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</si>
  <si>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</si>
  <si>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</si>
  <si>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</si>
  <si>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</si>
  <si>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</si>
  <si>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</si>
  <si>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</si>
  <si>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</si>
  <si>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</si>
  <si>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</si>
  <si>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</si>
  <si>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</si>
  <si>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</si>
  <si>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</si>
  <si>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</si>
  <si>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</si>
  <si>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</si>
  <si>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</si>
  <si>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</si>
  <si>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</si>
  <si>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</si>
  <si>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</si>
  <si>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</si>
  <si>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</si>
  <si>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</si>
  <si>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</si>
  <si>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</si>
  <si>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</si>
  <si>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</si>
  <si>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</si>
  <si>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</si>
  <si>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</si>
  <si>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</si>
  <si>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</si>
  <si>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</si>
  <si>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</si>
  <si>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</si>
  <si>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</si>
  <si>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</si>
  <si>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</si>
  <si>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</si>
  <si>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</si>
  <si>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</si>
  <si>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</si>
  <si>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</si>
  <si>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</si>
  <si>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</si>
  <si>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</si>
  <si>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</si>
  <si>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</si>
  <si>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</si>
  <si>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</si>
  <si>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</si>
  <si>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</si>
  <si>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</si>
  <si>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</si>
  <si>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</si>
  <si>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</si>
  <si>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</si>
  <si>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</si>
  <si>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</si>
  <si>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</si>
  <si>
    <t>BUDGET #8 FY23</t>
  </si>
  <si>
    <t>MassHire Award COLLABORATION</t>
  </si>
  <si>
    <t>OCTOBER 17, 2022-JUNE 30,2023</t>
  </si>
  <si>
    <t>BUDGET #8 FY23 NOVEMBER 4, 2022</t>
  </si>
  <si>
    <t>TO ADD MassHire AWARD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</si>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</sst>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4"/>
  <sheetViews>
    <sheetView tabSelected="1" zoomScale="110" zoomScaleNormal="110" workbookViewId="0">
      <selection activeCell="A108" sqref="A108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16" width="15.453125" style="2" hidden="1" customWidth="1"/>
    <col min="17" max="17" width="15.453125" style="2" customWidth="1"/>
    <col min="18" max="18" width="12.1796875" style="44" hidden="1" customWidth="1"/>
    <col min="19" max="19" width="14" style="3" bestFit="1" customWidth="1"/>
    <col min="20" max="16384" width="9.1796875" style="3"/>
  </cols>
  <sheetData>
    <row r="1" spans="1:18" ht="20.5" x14ac:dyDescent="0.45">
      <c r="A1" s="3" t="s">
        <v>11</v>
      </c>
      <c r="B1" s="79" t="s">
        <v>10</v>
      </c>
      <c r="C1" s="80"/>
      <c r="D1" s="80"/>
      <c r="E1" s="80"/>
      <c r="F1" s="80"/>
      <c r="G1" s="80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8" ht="20.5" x14ac:dyDescent="0.45">
      <c r="B2" s="6"/>
      <c r="C2" s="6"/>
      <c r="D2" s="6"/>
      <c r="E2" s="7"/>
      <c r="F2" s="7"/>
    </row>
    <row r="3" spans="1:18" ht="20.5" x14ac:dyDescent="0.45">
      <c r="A3" s="4" t="s">
        <v>12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42</v>
      </c>
      <c r="H5" s="70" t="s">
        <v>43</v>
      </c>
      <c r="I5" s="70" t="s">
        <v>52</v>
      </c>
      <c r="J5" s="70" t="s">
        <v>62</v>
      </c>
      <c r="K5" s="70" t="s">
        <v>70</v>
      </c>
      <c r="L5" s="70" t="s">
        <v>76</v>
      </c>
      <c r="M5" s="70" t="s">
        <v>83</v>
      </c>
      <c r="N5" s="70" t="s">
        <v>89</v>
      </c>
      <c r="O5" s="70" t="s">
        <v>96</v>
      </c>
      <c r="P5" s="70" t="s">
        <v>101</v>
      </c>
      <c r="Q5" s="70" t="s">
        <v>106</v>
      </c>
      <c r="R5" s="33" t="s">
        <v>6</v>
      </c>
    </row>
    <row r="6" spans="1:18" s="10" customFormat="1" ht="14.5" hidden="1" x14ac:dyDescent="0.35">
      <c r="A6" s="9" t="s">
        <v>8</v>
      </c>
      <c r="B6" s="9"/>
      <c r="C6" s="9"/>
      <c r="D6" s="9"/>
      <c r="E6" s="9"/>
      <c r="F6" s="9"/>
      <c r="G6" s="48"/>
      <c r="H6" s="69"/>
      <c r="I6" s="69"/>
      <c r="J6" s="69"/>
      <c r="K6" s="69"/>
      <c r="L6" s="69"/>
      <c r="M6" s="69"/>
      <c r="N6" s="69"/>
      <c r="O6" s="69"/>
      <c r="P6" s="69"/>
      <c r="Q6" s="69"/>
      <c r="R6" s="45"/>
    </row>
    <row r="7" spans="1:18" s="10" customFormat="1" ht="14.5" hidden="1" x14ac:dyDescent="0.35">
      <c r="A7" s="15" t="s">
        <v>61</v>
      </c>
      <c r="B7" s="9"/>
      <c r="C7" s="9"/>
      <c r="D7" s="9"/>
      <c r="E7" s="9"/>
      <c r="F7" s="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33"/>
    </row>
    <row r="8" spans="1:18" s="10" customFormat="1" ht="15.5" hidden="1" x14ac:dyDescent="0.35">
      <c r="A8" s="74" t="s">
        <v>65</v>
      </c>
      <c r="B8" s="16" t="s">
        <v>66</v>
      </c>
      <c r="C8" s="15" t="s">
        <v>67</v>
      </c>
      <c r="D8" s="75" t="s">
        <v>68</v>
      </c>
      <c r="E8" s="75">
        <v>6501</v>
      </c>
      <c r="F8" s="16">
        <v>17.259</v>
      </c>
      <c r="G8" s="48"/>
      <c r="H8" s="48"/>
      <c r="I8" s="48"/>
      <c r="J8" s="48">
        <f>788933-1</f>
        <v>788932</v>
      </c>
      <c r="K8" s="48"/>
      <c r="L8" s="48"/>
      <c r="M8" s="48"/>
      <c r="N8" s="48"/>
      <c r="O8" s="48"/>
      <c r="P8" s="48"/>
      <c r="Q8" s="48"/>
      <c r="R8" s="33">
        <f>SUM(J8)</f>
        <v>788932</v>
      </c>
    </row>
    <row r="9" spans="1:18" s="10" customFormat="1" ht="15.5" hidden="1" x14ac:dyDescent="0.35">
      <c r="A9" s="74" t="s">
        <v>65</v>
      </c>
      <c r="B9" s="16" t="s">
        <v>69</v>
      </c>
      <c r="C9" s="15" t="s">
        <v>67</v>
      </c>
      <c r="D9" s="75" t="s">
        <v>68</v>
      </c>
      <c r="E9" s="75">
        <v>6501</v>
      </c>
      <c r="F9" s="16">
        <v>17.259</v>
      </c>
      <c r="G9" s="48"/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33">
        <f>SUM(J9)</f>
        <v>1</v>
      </c>
    </row>
    <row r="10" spans="1:18" s="10" customFormat="1" ht="15.5" hidden="1" x14ac:dyDescent="0.35">
      <c r="A10" s="18" t="s">
        <v>84</v>
      </c>
      <c r="B10" s="16" t="s">
        <v>66</v>
      </c>
      <c r="C10" s="57" t="s">
        <v>85</v>
      </c>
      <c r="D10" s="56" t="s">
        <v>86</v>
      </c>
      <c r="E10" s="56">
        <v>6502</v>
      </c>
      <c r="F10" s="15">
        <v>17.257999999999999</v>
      </c>
      <c r="G10" s="48"/>
      <c r="H10" s="48"/>
      <c r="I10" s="48"/>
      <c r="J10" s="48"/>
      <c r="K10" s="48"/>
      <c r="L10" s="48"/>
      <c r="M10" s="48">
        <v>120217</v>
      </c>
      <c r="N10" s="48"/>
      <c r="O10" s="48"/>
      <c r="P10" s="48"/>
      <c r="Q10" s="48"/>
      <c r="R10" s="33">
        <f>M10</f>
        <v>120217</v>
      </c>
    </row>
    <row r="11" spans="1:18" s="10" customFormat="1" ht="15.5" hidden="1" x14ac:dyDescent="0.35">
      <c r="A11" s="18" t="s">
        <v>84</v>
      </c>
      <c r="B11" s="16" t="s">
        <v>69</v>
      </c>
      <c r="C11" s="57" t="s">
        <v>85</v>
      </c>
      <c r="D11" s="56" t="s">
        <v>86</v>
      </c>
      <c r="E11" s="56">
        <v>6502</v>
      </c>
      <c r="F11" s="15">
        <v>17.257999999999999</v>
      </c>
      <c r="G11" s="48"/>
      <c r="H11" s="48"/>
      <c r="I11" s="48"/>
      <c r="J11" s="48"/>
      <c r="K11" s="48"/>
      <c r="L11" s="48"/>
      <c r="M11" s="48">
        <v>1</v>
      </c>
      <c r="N11" s="48"/>
      <c r="O11" s="48"/>
      <c r="P11" s="48"/>
      <c r="Q11" s="48"/>
      <c r="R11" s="33">
        <f>M11</f>
        <v>1</v>
      </c>
    </row>
    <row r="12" spans="1:18" s="10" customFormat="1" ht="15.5" hidden="1" x14ac:dyDescent="0.35">
      <c r="A12" s="31" t="s">
        <v>71</v>
      </c>
      <c r="B12" s="16" t="s">
        <v>66</v>
      </c>
      <c r="C12" s="15" t="s">
        <v>72</v>
      </c>
      <c r="D12" s="56" t="s">
        <v>75</v>
      </c>
      <c r="E12" s="56">
        <v>6503</v>
      </c>
      <c r="F12" s="15">
        <v>17.277999999999999</v>
      </c>
      <c r="G12" s="48"/>
      <c r="H12" s="48"/>
      <c r="I12" s="48"/>
      <c r="J12" s="48"/>
      <c r="K12" s="48">
        <f>132933-1</f>
        <v>132932</v>
      </c>
      <c r="L12" s="48"/>
      <c r="M12" s="48"/>
      <c r="N12" s="48"/>
      <c r="O12" s="48"/>
      <c r="P12" s="48"/>
      <c r="Q12" s="48"/>
      <c r="R12" s="33">
        <f>SUM(K12:P12)</f>
        <v>132932</v>
      </c>
    </row>
    <row r="13" spans="1:18" s="10" customFormat="1" ht="15.5" hidden="1" x14ac:dyDescent="0.35">
      <c r="A13" s="31" t="s">
        <v>71</v>
      </c>
      <c r="B13" s="16" t="s">
        <v>69</v>
      </c>
      <c r="C13" s="15" t="s">
        <v>72</v>
      </c>
      <c r="D13" s="56" t="s">
        <v>75</v>
      </c>
      <c r="E13" s="56">
        <v>6503</v>
      </c>
      <c r="F13" s="15">
        <v>17.277999999999999</v>
      </c>
      <c r="G13" s="48"/>
      <c r="H13" s="48"/>
      <c r="I13" s="48"/>
      <c r="J13" s="48"/>
      <c r="K13" s="48">
        <v>1</v>
      </c>
      <c r="L13" s="48"/>
      <c r="M13" s="48"/>
      <c r="N13" s="48"/>
      <c r="O13" s="48"/>
      <c r="P13" s="48"/>
      <c r="Q13" s="48"/>
      <c r="R13" s="33">
        <f>SUM(K13:P13)</f>
        <v>1</v>
      </c>
    </row>
    <row r="14" spans="1:18" s="10" customFormat="1" ht="14.5" hidden="1" x14ac:dyDescent="0.35">
      <c r="A14" s="31"/>
      <c r="B14" s="16"/>
      <c r="C14" s="47"/>
      <c r="D14" s="15"/>
      <c r="E14" s="16"/>
      <c r="F14" s="1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33">
        <f t="shared" ref="R14:R77" si="0">SUM(K14:P14)</f>
        <v>0</v>
      </c>
    </row>
    <row r="15" spans="1:18" s="10" customFormat="1" ht="15.5" hidden="1" x14ac:dyDescent="0.35">
      <c r="A15" s="31" t="s">
        <v>71</v>
      </c>
      <c r="B15" s="16" t="s">
        <v>102</v>
      </c>
      <c r="C15" s="15" t="s">
        <v>103</v>
      </c>
      <c r="D15" s="56" t="s">
        <v>75</v>
      </c>
      <c r="E15" s="75">
        <v>6503</v>
      </c>
      <c r="F15" s="15">
        <v>17.277999999999999</v>
      </c>
      <c r="G15" s="48"/>
      <c r="H15" s="48"/>
      <c r="I15" s="48"/>
      <c r="J15" s="48"/>
      <c r="K15" s="48"/>
      <c r="L15" s="48"/>
      <c r="M15" s="48"/>
      <c r="N15" s="48"/>
      <c r="O15" s="48"/>
      <c r="P15" s="48">
        <f>528117-1</f>
        <v>528116</v>
      </c>
      <c r="Q15" s="48"/>
      <c r="R15" s="33">
        <f t="shared" si="0"/>
        <v>528116</v>
      </c>
    </row>
    <row r="16" spans="1:18" s="10" customFormat="1" ht="15.5" hidden="1" x14ac:dyDescent="0.35">
      <c r="A16" s="31" t="s">
        <v>71</v>
      </c>
      <c r="B16" s="16" t="s">
        <v>69</v>
      </c>
      <c r="C16" s="15" t="s">
        <v>103</v>
      </c>
      <c r="D16" s="56" t="s">
        <v>75</v>
      </c>
      <c r="E16" s="75">
        <v>6503</v>
      </c>
      <c r="F16" s="15">
        <v>17.277999999999999</v>
      </c>
      <c r="G16" s="48"/>
      <c r="H16" s="48"/>
      <c r="I16" s="48"/>
      <c r="J16" s="48"/>
      <c r="K16" s="48"/>
      <c r="L16" s="48"/>
      <c r="M16" s="48"/>
      <c r="N16" s="48"/>
      <c r="O16" s="48"/>
      <c r="P16" s="48">
        <v>1</v>
      </c>
      <c r="Q16" s="48"/>
      <c r="R16" s="33">
        <f t="shared" si="0"/>
        <v>1</v>
      </c>
    </row>
    <row r="17" spans="1:19" s="10" customFormat="1" ht="14.5" hidden="1" x14ac:dyDescent="0.35">
      <c r="A17" s="31"/>
      <c r="B17" s="16"/>
      <c r="C17" s="28"/>
      <c r="D17" s="15"/>
      <c r="E17" s="16"/>
      <c r="F17" s="15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33">
        <f t="shared" si="0"/>
        <v>0</v>
      </c>
      <c r="S17" s="54"/>
    </row>
    <row r="18" spans="1:19" s="10" customFormat="1" ht="15.5" hidden="1" x14ac:dyDescent="0.35">
      <c r="A18" s="31" t="s">
        <v>97</v>
      </c>
      <c r="B18" s="16" t="s">
        <v>98</v>
      </c>
      <c r="C18" s="15" t="s">
        <v>67</v>
      </c>
      <c r="D18" s="56" t="s">
        <v>68</v>
      </c>
      <c r="E18" s="16">
        <v>6407</v>
      </c>
      <c r="F18" s="16">
        <v>17.259</v>
      </c>
      <c r="G18" s="48"/>
      <c r="H18" s="48"/>
      <c r="I18" s="48"/>
      <c r="J18" s="48"/>
      <c r="K18" s="48"/>
      <c r="L18" s="48"/>
      <c r="M18" s="48"/>
      <c r="N18" s="48"/>
      <c r="O18" s="48">
        <v>10000</v>
      </c>
      <c r="P18" s="48"/>
      <c r="Q18" s="48"/>
      <c r="R18" s="33">
        <f t="shared" si="0"/>
        <v>10000</v>
      </c>
    </row>
    <row r="19" spans="1:19" s="10" customFormat="1" ht="14.5" hidden="1" x14ac:dyDescent="0.35">
      <c r="A19" s="31"/>
      <c r="B19" s="16"/>
      <c r="C19" s="47"/>
      <c r="D19" s="15"/>
      <c r="E19" s="16"/>
      <c r="F19" s="15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33">
        <f t="shared" si="0"/>
        <v>0</v>
      </c>
    </row>
    <row r="20" spans="1:19" s="10" customFormat="1" ht="14.5" hidden="1" x14ac:dyDescent="0.35">
      <c r="A20" s="31"/>
      <c r="B20" s="16"/>
      <c r="C20" s="47"/>
      <c r="D20" s="15"/>
      <c r="E20" s="16"/>
      <c r="F20" s="15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33">
        <f t="shared" si="0"/>
        <v>0</v>
      </c>
    </row>
    <row r="21" spans="1:19" s="10" customFormat="1" ht="14.5" hidden="1" x14ac:dyDescent="0.35">
      <c r="A21" s="31"/>
      <c r="B21" s="53"/>
      <c r="C21" s="28"/>
      <c r="D21" s="15"/>
      <c r="E21" s="16"/>
      <c r="F21" s="15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33">
        <f t="shared" si="0"/>
        <v>0</v>
      </c>
    </row>
    <row r="22" spans="1:19" s="10" customFormat="1" ht="14.5" hidden="1" x14ac:dyDescent="0.35">
      <c r="A22" s="31"/>
      <c r="B22" s="16"/>
      <c r="C22" s="28"/>
      <c r="D22" s="15"/>
      <c r="E22" s="16"/>
      <c r="F22" s="15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33">
        <f t="shared" si="0"/>
        <v>0</v>
      </c>
    </row>
    <row r="23" spans="1:19" s="10" customFormat="1" ht="14.5" hidden="1" x14ac:dyDescent="0.35">
      <c r="A23" s="31"/>
      <c r="B23" s="16"/>
      <c r="C23" s="28"/>
      <c r="D23" s="15"/>
      <c r="E23" s="16"/>
      <c r="F23" s="15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33">
        <f t="shared" si="0"/>
        <v>0</v>
      </c>
      <c r="S23" s="54"/>
    </row>
    <row r="24" spans="1:19" s="10" customFormat="1" ht="14.5" hidden="1" x14ac:dyDescent="0.35">
      <c r="A24" s="31"/>
      <c r="B24" s="16"/>
      <c r="C24" s="28"/>
      <c r="D24" s="15"/>
      <c r="E24" s="52"/>
      <c r="F24" s="15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33">
        <f t="shared" si="0"/>
        <v>0</v>
      </c>
    </row>
    <row r="25" spans="1:19" s="10" customFormat="1" ht="14.5" hidden="1" x14ac:dyDescent="0.35">
      <c r="A25" s="31"/>
      <c r="B25" s="16"/>
      <c r="C25" s="52"/>
      <c r="D25" s="15"/>
      <c r="E25" s="52"/>
      <c r="F25" s="15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33">
        <f t="shared" si="0"/>
        <v>0</v>
      </c>
    </row>
    <row r="26" spans="1:19" s="10" customFormat="1" ht="14.5" hidden="1" x14ac:dyDescent="0.35">
      <c r="A26" s="40"/>
      <c r="B26" s="60"/>
      <c r="C26" s="61"/>
      <c r="D26" s="30"/>
      <c r="E26" s="62"/>
      <c r="F26" s="62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33">
        <f t="shared" si="0"/>
        <v>0</v>
      </c>
    </row>
    <row r="27" spans="1:19" s="10" customFormat="1" ht="14.5" hidden="1" x14ac:dyDescent="0.35">
      <c r="A27" s="40"/>
      <c r="B27" s="16"/>
      <c r="C27" s="61"/>
      <c r="D27" s="30"/>
      <c r="E27" s="62"/>
      <c r="F27" s="62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33">
        <f t="shared" si="0"/>
        <v>0</v>
      </c>
    </row>
    <row r="28" spans="1:19" s="10" customFormat="1" ht="14.5" hidden="1" x14ac:dyDescent="0.35">
      <c r="A28" s="31"/>
      <c r="B28" s="16"/>
      <c r="C28" s="28"/>
      <c r="D28" s="15"/>
      <c r="E28" s="52"/>
      <c r="F28" s="15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33">
        <f t="shared" si="0"/>
        <v>0</v>
      </c>
    </row>
    <row r="29" spans="1:19" s="10" customFormat="1" ht="15.5" hidden="1" x14ac:dyDescent="0.35">
      <c r="A29" s="42"/>
      <c r="B29" s="16"/>
      <c r="C29" s="9"/>
      <c r="D29" s="9"/>
      <c r="E29" s="9"/>
      <c r="F29" s="9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33">
        <f t="shared" si="0"/>
        <v>0</v>
      </c>
    </row>
    <row r="30" spans="1:19" s="10" customFormat="1" ht="14.5" x14ac:dyDescent="0.35">
      <c r="A30" s="9" t="s">
        <v>8</v>
      </c>
      <c r="B30" s="11"/>
      <c r="C30" s="12"/>
      <c r="D30" s="12"/>
      <c r="E30" s="13"/>
      <c r="F30" s="14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33">
        <f t="shared" si="0"/>
        <v>0</v>
      </c>
    </row>
    <row r="31" spans="1:19" s="10" customFormat="1" ht="14.5" x14ac:dyDescent="0.35">
      <c r="A31" s="15" t="s">
        <v>79</v>
      </c>
      <c r="B31" s="11"/>
      <c r="C31" s="12"/>
      <c r="D31" s="12"/>
      <c r="E31" s="13"/>
      <c r="F31" s="14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33">
        <f t="shared" si="0"/>
        <v>0</v>
      </c>
    </row>
    <row r="32" spans="1:19" s="10" customFormat="1" ht="15" hidden="1" x14ac:dyDescent="0.35">
      <c r="A32" s="29" t="s">
        <v>13</v>
      </c>
      <c r="B32" s="16" t="s">
        <v>54</v>
      </c>
      <c r="C32" s="47" t="s">
        <v>80</v>
      </c>
      <c r="D32" s="76" t="s">
        <v>81</v>
      </c>
      <c r="E32" s="77" t="s">
        <v>82</v>
      </c>
      <c r="F32" s="15" t="s">
        <v>14</v>
      </c>
      <c r="G32" s="51"/>
      <c r="H32" s="51"/>
      <c r="I32" s="51"/>
      <c r="J32" s="51"/>
      <c r="K32" s="51"/>
      <c r="L32" s="51">
        <v>95000</v>
      </c>
      <c r="M32" s="51"/>
      <c r="N32" s="51"/>
      <c r="O32" s="51"/>
      <c r="P32" s="51"/>
      <c r="Q32" s="51"/>
      <c r="R32" s="33">
        <f t="shared" si="0"/>
        <v>95000</v>
      </c>
    </row>
    <row r="33" spans="1:18" s="10" customFormat="1" ht="15" thickBot="1" x14ac:dyDescent="0.4">
      <c r="A33" s="34" t="s">
        <v>16</v>
      </c>
      <c r="B33" s="68" t="s">
        <v>45</v>
      </c>
      <c r="C33" s="78" t="s">
        <v>108</v>
      </c>
      <c r="D33" s="76" t="s">
        <v>109</v>
      </c>
      <c r="E33" s="76" t="s">
        <v>110</v>
      </c>
      <c r="F33" s="16" t="s">
        <v>14</v>
      </c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>
        <v>330705.5</v>
      </c>
      <c r="R33" s="33">
        <f>Q33</f>
        <v>330705.5</v>
      </c>
    </row>
    <row r="34" spans="1:18" s="10" customFormat="1" ht="15" thickTop="1" x14ac:dyDescent="0.35">
      <c r="A34" s="34"/>
      <c r="B34" s="16"/>
      <c r="C34" s="15"/>
      <c r="D34" s="15"/>
      <c r="E34" s="15"/>
      <c r="F34" s="16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33">
        <f t="shared" si="0"/>
        <v>0</v>
      </c>
    </row>
    <row r="35" spans="1:18" s="10" customFormat="1" ht="15.5" x14ac:dyDescent="0.35">
      <c r="A35" s="18"/>
      <c r="B35" s="16"/>
      <c r="C35" s="56"/>
      <c r="D35" s="15"/>
      <c r="E35" s="56"/>
      <c r="F35" s="16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33">
        <f t="shared" si="0"/>
        <v>0</v>
      </c>
    </row>
    <row r="36" spans="1:18" s="20" customFormat="1" ht="14.5" hidden="1" x14ac:dyDescent="0.35">
      <c r="A36" s="9" t="s">
        <v>8</v>
      </c>
      <c r="B36" s="11"/>
      <c r="C36" s="14"/>
      <c r="D36" s="14"/>
      <c r="E36" s="11"/>
      <c r="F36" s="1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33">
        <f t="shared" si="0"/>
        <v>0</v>
      </c>
    </row>
    <row r="37" spans="1:18" s="10" customFormat="1" ht="14.5" hidden="1" x14ac:dyDescent="0.35">
      <c r="A37" s="15" t="s">
        <v>26</v>
      </c>
      <c r="B37" s="11"/>
      <c r="C37" s="14"/>
      <c r="D37" s="14"/>
      <c r="E37" s="11"/>
      <c r="F37" s="1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33">
        <f t="shared" si="0"/>
        <v>0</v>
      </c>
    </row>
    <row r="38" spans="1:18" s="20" customFormat="1" ht="14.5" hidden="1" x14ac:dyDescent="0.35">
      <c r="A38" s="31" t="s">
        <v>27</v>
      </c>
      <c r="B38" s="43"/>
      <c r="C38" s="15"/>
      <c r="D38" s="15"/>
      <c r="E38" s="15"/>
      <c r="F38" s="15">
        <v>17.245000000000001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33">
        <f t="shared" si="0"/>
        <v>0</v>
      </c>
    </row>
    <row r="39" spans="1:18" s="20" customFormat="1" ht="14.5" hidden="1" x14ac:dyDescent="0.35">
      <c r="A39" s="31" t="s">
        <v>27</v>
      </c>
      <c r="B39" s="16"/>
      <c r="C39" s="15"/>
      <c r="D39" s="15"/>
      <c r="E39" s="15"/>
      <c r="F39" s="15">
        <v>17.245000000000001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33">
        <f t="shared" si="0"/>
        <v>0</v>
      </c>
    </row>
    <row r="40" spans="1:18" s="10" customFormat="1" ht="14.5" hidden="1" x14ac:dyDescent="0.35">
      <c r="A40" s="31" t="s">
        <v>27</v>
      </c>
      <c r="B40" s="16"/>
      <c r="C40" s="15"/>
      <c r="D40" s="15"/>
      <c r="E40" s="15"/>
      <c r="F40" s="15">
        <v>17.245000000000001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33">
        <f t="shared" si="0"/>
        <v>0</v>
      </c>
    </row>
    <row r="41" spans="1:18" s="10" customFormat="1" ht="14.5" hidden="1" x14ac:dyDescent="0.35">
      <c r="A41" s="35"/>
      <c r="B41" s="43"/>
      <c r="C41" s="15"/>
      <c r="D41" s="15"/>
      <c r="E41" s="15"/>
      <c r="F41" s="15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33">
        <f t="shared" si="0"/>
        <v>0</v>
      </c>
    </row>
    <row r="42" spans="1:18" s="10" customFormat="1" ht="14.5" hidden="1" x14ac:dyDescent="0.35">
      <c r="A42" s="35"/>
      <c r="B42" s="16"/>
      <c r="C42" s="15"/>
      <c r="D42" s="15"/>
      <c r="E42" s="15"/>
      <c r="F42" s="15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33">
        <f t="shared" si="0"/>
        <v>0</v>
      </c>
    </row>
    <row r="43" spans="1:18" s="10" customFormat="1" ht="14.5" hidden="1" x14ac:dyDescent="0.35">
      <c r="A43" s="35"/>
      <c r="B43" s="16"/>
      <c r="C43" s="15"/>
      <c r="D43" s="15"/>
      <c r="E43" s="15"/>
      <c r="F43" s="15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33">
        <f t="shared" si="0"/>
        <v>0</v>
      </c>
    </row>
    <row r="44" spans="1:18" s="10" customFormat="1" ht="14.5" hidden="1" x14ac:dyDescent="0.35">
      <c r="A44" s="19"/>
      <c r="B44" s="11"/>
      <c r="C44" s="12"/>
      <c r="D44" s="12"/>
      <c r="E44" s="13"/>
      <c r="F44" s="14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33">
        <f t="shared" si="0"/>
        <v>0</v>
      </c>
    </row>
    <row r="45" spans="1:18" s="10" customFormat="1" ht="14.5" hidden="1" x14ac:dyDescent="0.35">
      <c r="A45" s="9" t="s">
        <v>8</v>
      </c>
      <c r="B45" s="11"/>
      <c r="C45" s="12"/>
      <c r="D45" s="12"/>
      <c r="E45" s="13"/>
      <c r="F45" s="14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3">
        <f t="shared" si="0"/>
        <v>0</v>
      </c>
    </row>
    <row r="46" spans="1:18" s="10" customFormat="1" ht="14.5" hidden="1" x14ac:dyDescent="0.35">
      <c r="A46" s="15" t="s">
        <v>51</v>
      </c>
      <c r="B46" s="11"/>
      <c r="C46" s="12"/>
      <c r="D46" s="12"/>
      <c r="E46" s="13"/>
      <c r="F46" s="14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3">
        <f t="shared" si="0"/>
        <v>0</v>
      </c>
    </row>
    <row r="47" spans="1:18" s="20" customFormat="1" ht="14.5" hidden="1" x14ac:dyDescent="0.35">
      <c r="A47" s="73" t="s">
        <v>53</v>
      </c>
      <c r="B47" s="68" t="s">
        <v>54</v>
      </c>
      <c r="C47" s="15" t="s">
        <v>55</v>
      </c>
      <c r="D47" s="15" t="s">
        <v>56</v>
      </c>
      <c r="E47" s="15" t="s">
        <v>57</v>
      </c>
      <c r="F47" s="15">
        <v>17.225000000000001</v>
      </c>
      <c r="G47" s="50"/>
      <c r="H47" s="50"/>
      <c r="I47" s="50">
        <f>420994.2-1</f>
        <v>420993.2</v>
      </c>
      <c r="J47" s="50"/>
      <c r="K47" s="50"/>
      <c r="L47" s="50"/>
      <c r="M47" s="50"/>
      <c r="N47" s="50"/>
      <c r="O47" s="50"/>
      <c r="P47" s="50"/>
      <c r="Q47" s="50"/>
      <c r="R47" s="33">
        <f t="shared" si="0"/>
        <v>0</v>
      </c>
    </row>
    <row r="48" spans="1:18" s="20" customFormat="1" ht="14.5" hidden="1" x14ac:dyDescent="0.35">
      <c r="A48" s="73" t="s">
        <v>53</v>
      </c>
      <c r="B48" s="61" t="s">
        <v>58</v>
      </c>
      <c r="C48" s="15" t="s">
        <v>55</v>
      </c>
      <c r="D48" s="15" t="s">
        <v>56</v>
      </c>
      <c r="E48" s="15" t="s">
        <v>57</v>
      </c>
      <c r="F48" s="15">
        <v>17.225000000000001</v>
      </c>
      <c r="G48" s="50"/>
      <c r="H48" s="50"/>
      <c r="I48" s="50">
        <v>1</v>
      </c>
      <c r="J48" s="50"/>
      <c r="K48" s="50"/>
      <c r="L48" s="50"/>
      <c r="M48" s="50"/>
      <c r="N48" s="50"/>
      <c r="O48" s="50"/>
      <c r="P48" s="50"/>
      <c r="Q48" s="50"/>
      <c r="R48" s="33">
        <f t="shared" si="0"/>
        <v>0</v>
      </c>
    </row>
    <row r="49" spans="1:19" s="20" customFormat="1" ht="14.5" hidden="1" x14ac:dyDescent="0.35">
      <c r="A49" s="35"/>
      <c r="B49" s="16"/>
      <c r="C49" s="15"/>
      <c r="D49" s="15"/>
      <c r="E49" s="15"/>
      <c r="F49" s="15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3">
        <f t="shared" si="0"/>
        <v>0</v>
      </c>
      <c r="S49" s="66"/>
    </row>
    <row r="50" spans="1:19" s="20" customFormat="1" ht="14.5" hidden="1" x14ac:dyDescent="0.35">
      <c r="A50" s="18"/>
      <c r="B50" s="16"/>
      <c r="C50" s="15"/>
      <c r="D50" s="15"/>
      <c r="E50" s="15"/>
      <c r="F50" s="1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33">
        <f t="shared" si="0"/>
        <v>0</v>
      </c>
    </row>
    <row r="51" spans="1:19" s="20" customFormat="1" ht="14.5" hidden="1" x14ac:dyDescent="0.35">
      <c r="A51" s="31"/>
      <c r="B51" s="16"/>
      <c r="C51" s="30"/>
      <c r="D51" s="30"/>
      <c r="E51" s="32"/>
      <c r="F51" s="15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33">
        <f t="shared" si="0"/>
        <v>0</v>
      </c>
    </row>
    <row r="52" spans="1:19" s="20" customFormat="1" ht="14.5" hidden="1" x14ac:dyDescent="0.35">
      <c r="A52" s="19"/>
      <c r="B52" s="11"/>
      <c r="C52" s="12"/>
      <c r="D52" s="12"/>
      <c r="E52" s="12"/>
      <c r="F52" s="11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33">
        <f t="shared" si="0"/>
        <v>0</v>
      </c>
    </row>
    <row r="53" spans="1:19" s="20" customFormat="1" ht="14.5" hidden="1" x14ac:dyDescent="0.35">
      <c r="A53" s="9" t="s">
        <v>8</v>
      </c>
      <c r="B53" s="11"/>
      <c r="C53" s="12"/>
      <c r="D53" s="12"/>
      <c r="E53" s="12"/>
      <c r="F53" s="14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33">
        <f t="shared" si="0"/>
        <v>0</v>
      </c>
    </row>
    <row r="54" spans="1:19" s="10" customFormat="1" ht="14.5" hidden="1" x14ac:dyDescent="0.35">
      <c r="A54" s="15" t="s">
        <v>36</v>
      </c>
      <c r="B54" s="11"/>
      <c r="C54" s="12"/>
      <c r="D54" s="12"/>
      <c r="E54" s="12"/>
      <c r="F54" s="14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3">
        <f t="shared" si="0"/>
        <v>0</v>
      </c>
    </row>
    <row r="55" spans="1:19" s="10" customFormat="1" ht="14.5" hidden="1" x14ac:dyDescent="0.35">
      <c r="A55" s="18" t="s">
        <v>35</v>
      </c>
      <c r="B55" s="16" t="s">
        <v>66</v>
      </c>
      <c r="C55" s="15" t="s">
        <v>90</v>
      </c>
      <c r="D55" s="15" t="s">
        <v>91</v>
      </c>
      <c r="E55" s="15" t="s">
        <v>92</v>
      </c>
      <c r="F55" s="16">
        <v>17.207000000000001</v>
      </c>
      <c r="G55" s="51"/>
      <c r="H55" s="51"/>
      <c r="I55" s="51"/>
      <c r="J55" s="51"/>
      <c r="K55" s="51"/>
      <c r="L55" s="51"/>
      <c r="M55" s="51"/>
      <c r="N55" s="51">
        <f>409626-1</f>
        <v>409625</v>
      </c>
      <c r="O55" s="51"/>
      <c r="P55" s="51"/>
      <c r="Q55" s="51"/>
      <c r="R55" s="33">
        <f t="shared" si="0"/>
        <v>409625</v>
      </c>
    </row>
    <row r="56" spans="1:19" s="10" customFormat="1" ht="14.5" hidden="1" x14ac:dyDescent="0.35">
      <c r="A56" s="18" t="s">
        <v>35</v>
      </c>
      <c r="B56" s="16" t="s">
        <v>69</v>
      </c>
      <c r="C56" s="15" t="s">
        <v>90</v>
      </c>
      <c r="D56" s="15" t="s">
        <v>91</v>
      </c>
      <c r="E56" s="15" t="s">
        <v>92</v>
      </c>
      <c r="F56" s="16">
        <v>17.207000000000001</v>
      </c>
      <c r="G56" s="50"/>
      <c r="H56" s="50"/>
      <c r="I56" s="50"/>
      <c r="J56" s="50"/>
      <c r="K56" s="50"/>
      <c r="L56" s="50"/>
      <c r="M56" s="50"/>
      <c r="N56" s="50">
        <v>1</v>
      </c>
      <c r="O56" s="50"/>
      <c r="P56" s="50"/>
      <c r="Q56" s="50"/>
      <c r="R56" s="33">
        <f t="shared" si="0"/>
        <v>1</v>
      </c>
    </row>
    <row r="57" spans="1:19" s="20" customFormat="1" ht="14.5" hidden="1" x14ac:dyDescent="0.35">
      <c r="A57" s="18" t="s">
        <v>17</v>
      </c>
      <c r="B57" s="16" t="s">
        <v>66</v>
      </c>
      <c r="C57" s="15" t="s">
        <v>90</v>
      </c>
      <c r="D57" s="15" t="s">
        <v>91</v>
      </c>
      <c r="E57" s="15" t="s">
        <v>93</v>
      </c>
      <c r="F57" s="16" t="s">
        <v>15</v>
      </c>
      <c r="G57" s="51"/>
      <c r="H57" s="51"/>
      <c r="I57" s="51"/>
      <c r="J57" s="51"/>
      <c r="K57" s="51"/>
      <c r="L57" s="51"/>
      <c r="M57" s="51"/>
      <c r="N57" s="51">
        <f>35273-1</f>
        <v>35272</v>
      </c>
      <c r="O57" s="51"/>
      <c r="P57" s="51"/>
      <c r="Q57" s="51"/>
      <c r="R57" s="33">
        <f t="shared" si="0"/>
        <v>35272</v>
      </c>
    </row>
    <row r="58" spans="1:19" s="10" customFormat="1" ht="14.5" hidden="1" x14ac:dyDescent="0.35">
      <c r="A58" s="18" t="s">
        <v>17</v>
      </c>
      <c r="B58" s="16" t="s">
        <v>69</v>
      </c>
      <c r="C58" s="15" t="s">
        <v>90</v>
      </c>
      <c r="D58" s="15" t="s">
        <v>91</v>
      </c>
      <c r="E58" s="15" t="s">
        <v>93</v>
      </c>
      <c r="F58" s="16" t="s">
        <v>15</v>
      </c>
      <c r="G58" s="51"/>
      <c r="H58" s="51"/>
      <c r="I58" s="51"/>
      <c r="J58" s="51"/>
      <c r="K58" s="51"/>
      <c r="L58" s="51"/>
      <c r="M58" s="51"/>
      <c r="N58" s="51">
        <v>1</v>
      </c>
      <c r="O58" s="51"/>
      <c r="P58" s="51"/>
      <c r="Q58" s="51"/>
      <c r="R58" s="33">
        <f t="shared" si="0"/>
        <v>1</v>
      </c>
    </row>
    <row r="59" spans="1:19" s="10" customFormat="1" ht="14.5" hidden="1" x14ac:dyDescent="0.35">
      <c r="A59" s="36" t="s">
        <v>18</v>
      </c>
      <c r="B59" s="16"/>
      <c r="C59" s="15"/>
      <c r="D59" s="28"/>
      <c r="E59" s="15"/>
      <c r="F59" s="37" t="s">
        <v>19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33">
        <f t="shared" si="0"/>
        <v>0</v>
      </c>
    </row>
    <row r="60" spans="1:19" s="10" customFormat="1" ht="14.5" hidden="1" x14ac:dyDescent="0.35">
      <c r="A60" s="36" t="s">
        <v>22</v>
      </c>
      <c r="B60" s="16"/>
      <c r="C60" s="15"/>
      <c r="D60" s="15"/>
      <c r="E60" s="15"/>
      <c r="F60" s="16" t="s">
        <v>14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33">
        <f t="shared" si="0"/>
        <v>0</v>
      </c>
    </row>
    <row r="61" spans="1:19" s="10" customFormat="1" ht="14.5" hidden="1" x14ac:dyDescent="0.35">
      <c r="A61" s="36" t="s">
        <v>23</v>
      </c>
      <c r="B61" s="16"/>
      <c r="C61" s="15"/>
      <c r="D61" s="15"/>
      <c r="E61" s="15"/>
      <c r="F61" s="16" t="s">
        <v>14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33">
        <f t="shared" si="0"/>
        <v>0</v>
      </c>
    </row>
    <row r="62" spans="1:19" s="10" customFormat="1" ht="14.5" hidden="1" x14ac:dyDescent="0.35">
      <c r="A62" s="36" t="s">
        <v>24</v>
      </c>
      <c r="B62" s="53"/>
      <c r="C62" s="57"/>
      <c r="D62" s="57"/>
      <c r="E62" s="57"/>
      <c r="F62" s="16" t="s">
        <v>14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33">
        <f t="shared" si="0"/>
        <v>0</v>
      </c>
    </row>
    <row r="63" spans="1:19" s="10" customFormat="1" ht="14.5" hidden="1" x14ac:dyDescent="0.35">
      <c r="A63" s="18" t="s">
        <v>30</v>
      </c>
      <c r="B63" s="53"/>
      <c r="C63" s="57"/>
      <c r="D63" s="59"/>
      <c r="E63" s="57"/>
      <c r="F63" s="37" t="s">
        <v>14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33">
        <f t="shared" si="0"/>
        <v>0</v>
      </c>
    </row>
    <row r="64" spans="1:19" s="10" customFormat="1" ht="14.5" hidden="1" x14ac:dyDescent="0.35">
      <c r="A64" s="18" t="s">
        <v>30</v>
      </c>
      <c r="B64" s="53"/>
      <c r="C64" s="57"/>
      <c r="D64" s="59"/>
      <c r="E64" s="57"/>
      <c r="F64" s="37" t="s">
        <v>14</v>
      </c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33">
        <f t="shared" si="0"/>
        <v>0</v>
      </c>
    </row>
    <row r="65" spans="1:19" s="10" customFormat="1" ht="14.5" hidden="1" x14ac:dyDescent="0.35">
      <c r="A65" s="31" t="s">
        <v>28</v>
      </c>
      <c r="B65" s="16"/>
      <c r="C65" s="28"/>
      <c r="D65" s="28"/>
      <c r="E65" s="15"/>
      <c r="F65" s="16" t="s">
        <v>15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33">
        <f t="shared" si="0"/>
        <v>0</v>
      </c>
    </row>
    <row r="66" spans="1:19" s="10" customFormat="1" ht="14.5" hidden="1" x14ac:dyDescent="0.35">
      <c r="A66" s="36" t="s">
        <v>29</v>
      </c>
      <c r="B66" s="16"/>
      <c r="C66" s="58"/>
      <c r="D66" s="28"/>
      <c r="E66" s="15"/>
      <c r="F66" s="16" t="s">
        <v>14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33">
        <f t="shared" si="0"/>
        <v>0</v>
      </c>
    </row>
    <row r="67" spans="1:19" s="10" customFormat="1" ht="14.5" hidden="1" x14ac:dyDescent="0.35">
      <c r="A67" s="36" t="s">
        <v>39</v>
      </c>
      <c r="B67" s="68" t="s">
        <v>40</v>
      </c>
      <c r="C67" s="15" t="s">
        <v>41</v>
      </c>
      <c r="D67" s="28" t="s">
        <v>33</v>
      </c>
      <c r="E67" s="15" t="s">
        <v>34</v>
      </c>
      <c r="F67" s="16">
        <v>10.561</v>
      </c>
      <c r="G67" s="51">
        <v>9210.3199999999979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33">
        <f t="shared" si="0"/>
        <v>0</v>
      </c>
    </row>
    <row r="68" spans="1:19" s="10" customFormat="1" ht="14.5" hidden="1" x14ac:dyDescent="0.35">
      <c r="A68" s="18" t="s">
        <v>44</v>
      </c>
      <c r="B68" s="68" t="s">
        <v>45</v>
      </c>
      <c r="C68" s="15" t="s">
        <v>46</v>
      </c>
      <c r="D68" s="15" t="s">
        <v>47</v>
      </c>
      <c r="E68" s="15" t="s">
        <v>48</v>
      </c>
      <c r="F68" s="16" t="s">
        <v>14</v>
      </c>
      <c r="G68" s="51"/>
      <c r="H68" s="51">
        <v>41286.9022738934</v>
      </c>
      <c r="I68" s="51"/>
      <c r="J68" s="51"/>
      <c r="K68" s="51"/>
      <c r="L68" s="51"/>
      <c r="M68" s="51"/>
      <c r="N68" s="51"/>
      <c r="O68" s="51"/>
      <c r="P68" s="51"/>
      <c r="Q68" s="51"/>
      <c r="R68" s="33">
        <f t="shared" si="0"/>
        <v>0</v>
      </c>
    </row>
    <row r="69" spans="1:19" s="10" customFormat="1" ht="14.5" hidden="1" x14ac:dyDescent="0.35">
      <c r="A69" s="36"/>
      <c r="B69" s="71"/>
      <c r="C69" s="59"/>
      <c r="D69" s="72"/>
      <c r="E69" s="59"/>
      <c r="F69" s="37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33">
        <f t="shared" si="0"/>
        <v>0</v>
      </c>
    </row>
    <row r="70" spans="1:19" s="10" customFormat="1" ht="14.5" hidden="1" x14ac:dyDescent="0.35">
      <c r="A70" s="36"/>
      <c r="B70" s="71"/>
      <c r="C70" s="59"/>
      <c r="D70" s="72"/>
      <c r="E70" s="59"/>
      <c r="F70" s="37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33">
        <f t="shared" si="0"/>
        <v>0</v>
      </c>
    </row>
    <row r="71" spans="1:19" s="10" customFormat="1" ht="14.5" hidden="1" x14ac:dyDescent="0.35">
      <c r="A71" s="36"/>
      <c r="B71" s="37"/>
      <c r="C71" s="38"/>
      <c r="D71" s="38"/>
      <c r="E71" s="39"/>
      <c r="F71" s="37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33">
        <f t="shared" si="0"/>
        <v>0</v>
      </c>
    </row>
    <row r="72" spans="1:19" s="10" customFormat="1" ht="14.5" hidden="1" x14ac:dyDescent="0.35">
      <c r="A72" s="9" t="s">
        <v>8</v>
      </c>
      <c r="B72" s="37"/>
      <c r="C72" s="38"/>
      <c r="D72" s="38"/>
      <c r="E72" s="39"/>
      <c r="F72" s="37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33">
        <f t="shared" si="0"/>
        <v>0</v>
      </c>
    </row>
    <row r="73" spans="1:19" s="10" customFormat="1" ht="14.5" hidden="1" x14ac:dyDescent="0.35">
      <c r="A73" s="15" t="s">
        <v>31</v>
      </c>
      <c r="B73" s="37"/>
      <c r="C73" s="38"/>
      <c r="D73" s="38"/>
      <c r="E73" s="39"/>
      <c r="F73" s="37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33">
        <f t="shared" si="0"/>
        <v>0</v>
      </c>
    </row>
    <row r="74" spans="1:19" s="10" customFormat="1" ht="14.5" hidden="1" x14ac:dyDescent="0.35">
      <c r="A74" s="40" t="s">
        <v>20</v>
      </c>
      <c r="B74" s="16"/>
      <c r="C74" s="30"/>
      <c r="D74" s="30"/>
      <c r="E74" s="32"/>
      <c r="F74" s="28">
        <v>17.800999999999998</v>
      </c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33">
        <f t="shared" si="0"/>
        <v>0</v>
      </c>
    </row>
    <row r="75" spans="1:19" s="10" customFormat="1" ht="14.5" hidden="1" x14ac:dyDescent="0.35">
      <c r="A75" s="40" t="s">
        <v>20</v>
      </c>
      <c r="B75" s="16"/>
      <c r="C75" s="30"/>
      <c r="D75" s="30"/>
      <c r="E75" s="32"/>
      <c r="F75" s="28">
        <v>17.800999999999998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33">
        <f t="shared" si="0"/>
        <v>0</v>
      </c>
    </row>
    <row r="76" spans="1:19" s="10" customFormat="1" ht="14.5" hidden="1" x14ac:dyDescent="0.35">
      <c r="A76" s="40" t="s">
        <v>32</v>
      </c>
      <c r="B76" s="16"/>
      <c r="C76" s="15"/>
      <c r="D76" s="57"/>
      <c r="E76" s="63"/>
      <c r="F76" s="15">
        <v>17.225000000000001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33">
        <f t="shared" si="0"/>
        <v>0</v>
      </c>
    </row>
    <row r="77" spans="1:19" s="10" customFormat="1" ht="14.5" hidden="1" x14ac:dyDescent="0.35">
      <c r="A77" s="40"/>
      <c r="B77" s="16"/>
      <c r="C77" s="30"/>
      <c r="D77" s="30"/>
      <c r="E77" s="32"/>
      <c r="F77" s="28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33">
        <f t="shared" si="0"/>
        <v>0</v>
      </c>
      <c r="S77" s="41"/>
    </row>
    <row r="78" spans="1:19" s="10" customFormat="1" ht="14.5" hidden="1" x14ac:dyDescent="0.35">
      <c r="A78" s="40" t="s">
        <v>25</v>
      </c>
      <c r="B78" s="16"/>
      <c r="C78" s="30"/>
      <c r="D78" s="30"/>
      <c r="E78" s="32"/>
      <c r="F78" s="28">
        <v>17.800999999999998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33">
        <f t="shared" ref="R78:R82" si="1">SUM(K78:P78)</f>
        <v>0</v>
      </c>
      <c r="S78" s="41"/>
    </row>
    <row r="79" spans="1:19" s="10" customFormat="1" ht="14.5" hidden="1" x14ac:dyDescent="0.35">
      <c r="A79" s="40" t="s">
        <v>25</v>
      </c>
      <c r="B79" s="16"/>
      <c r="C79" s="64"/>
      <c r="D79" s="65"/>
      <c r="E79" s="64"/>
      <c r="F79" s="28">
        <v>17.800999999999998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33">
        <f t="shared" si="1"/>
        <v>0</v>
      </c>
      <c r="S79" s="41"/>
    </row>
    <row r="80" spans="1:19" s="10" customFormat="1" ht="14.5" hidden="1" x14ac:dyDescent="0.35">
      <c r="A80" s="40" t="s">
        <v>25</v>
      </c>
      <c r="B80" s="16"/>
      <c r="C80" s="30"/>
      <c r="D80" s="30"/>
      <c r="E80" s="32"/>
      <c r="F80" s="28">
        <v>17.800999999999998</v>
      </c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33">
        <f t="shared" si="1"/>
        <v>0</v>
      </c>
      <c r="S80" s="41"/>
    </row>
    <row r="81" spans="1:18" s="10" customFormat="1" ht="14.5" hidden="1" x14ac:dyDescent="0.35">
      <c r="A81" s="31" t="s">
        <v>21</v>
      </c>
      <c r="B81" s="16"/>
      <c r="C81" s="38"/>
      <c r="D81" s="38"/>
      <c r="E81" s="38"/>
      <c r="F81" s="37">
        <v>17.225000000000001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33">
        <f t="shared" si="1"/>
        <v>0</v>
      </c>
    </row>
    <row r="82" spans="1:18" s="10" customFormat="1" ht="14.5" hidden="1" x14ac:dyDescent="0.35">
      <c r="A82" s="21"/>
      <c r="B82" s="14"/>
      <c r="C82" s="12"/>
      <c r="D82" s="14"/>
      <c r="E82" s="12"/>
      <c r="F82" s="14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33">
        <f t="shared" si="1"/>
        <v>0</v>
      </c>
    </row>
    <row r="83" spans="1:18" s="10" customFormat="1" ht="14.5" x14ac:dyDescent="0.35">
      <c r="A83" s="17"/>
      <c r="B83" s="17"/>
      <c r="C83" s="17"/>
      <c r="D83" s="14"/>
      <c r="E83" s="14"/>
      <c r="F83" s="14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5">
        <f t="shared" ref="R83" si="2">SUM(G83:G83)</f>
        <v>0</v>
      </c>
    </row>
    <row r="84" spans="1:18" s="10" customFormat="1" ht="14.5" x14ac:dyDescent="0.35">
      <c r="A84" s="18" t="s">
        <v>0</v>
      </c>
      <c r="B84" s="18"/>
      <c r="C84" s="22"/>
      <c r="D84" s="22"/>
      <c r="E84" s="22"/>
      <c r="F84" s="22"/>
      <c r="G84" s="50">
        <f>SUM(G6:G83)</f>
        <v>9210.3199999999979</v>
      </c>
      <c r="H84" s="50">
        <f>SUM(H68:H83)</f>
        <v>41286.9022738934</v>
      </c>
      <c r="I84" s="50">
        <f>SUM(I46:I52)</f>
        <v>420994.2</v>
      </c>
      <c r="J84" s="50">
        <f>SUM(J8:J29)</f>
        <v>788933</v>
      </c>
      <c r="K84" s="50">
        <f>SUM(K12:K83)</f>
        <v>132933</v>
      </c>
      <c r="L84" s="50">
        <f>SUM(L31:L35)</f>
        <v>95000</v>
      </c>
      <c r="M84" s="50">
        <f>SUM(M10:M34)</f>
        <v>120218</v>
      </c>
      <c r="N84" s="50">
        <f>SUM(N55:N58)</f>
        <v>444899</v>
      </c>
      <c r="O84" s="50">
        <f>SUM(O18:O29)</f>
        <v>10000</v>
      </c>
      <c r="P84" s="50">
        <f>SUM(P8:P16)</f>
        <v>528117</v>
      </c>
      <c r="Q84" s="50">
        <f>SUM(Q31:Q83)</f>
        <v>330705.5</v>
      </c>
      <c r="R84" s="33"/>
    </row>
    <row r="85" spans="1:18" s="10" customFormat="1" ht="14.5" x14ac:dyDescent="0.35">
      <c r="A85" s="23"/>
      <c r="B85" s="23"/>
      <c r="C85" s="24"/>
      <c r="D85" s="24"/>
      <c r="E85" s="24"/>
      <c r="F85" s="24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</row>
    <row r="86" spans="1:18" s="10" customFormat="1" ht="14.5" x14ac:dyDescent="0.35">
      <c r="A86" s="20" t="s">
        <v>9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46"/>
    </row>
    <row r="87" spans="1:18" s="10" customFormat="1" ht="14.5" hidden="1" x14ac:dyDescent="0.35">
      <c r="A87" s="20" t="s">
        <v>37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46"/>
    </row>
    <row r="88" spans="1:18" s="10" customFormat="1" ht="14.5" hidden="1" x14ac:dyDescent="0.35">
      <c r="A88" s="23" t="s">
        <v>38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46"/>
    </row>
    <row r="89" spans="1:18" s="10" customFormat="1" ht="14.5" hidden="1" x14ac:dyDescent="0.35">
      <c r="A89" s="20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46"/>
    </row>
    <row r="90" spans="1:18" s="10" customFormat="1" ht="14.5" hidden="1" x14ac:dyDescent="0.35">
      <c r="A90" s="20" t="s">
        <v>50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46"/>
    </row>
    <row r="91" spans="1:18" s="10" customFormat="1" ht="14.5" hidden="1" x14ac:dyDescent="0.35">
      <c r="A91" s="20" t="s">
        <v>59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46"/>
    </row>
    <row r="92" spans="1:18" s="10" customFormat="1" ht="14.5" hidden="1" x14ac:dyDescent="0.35">
      <c r="A92" s="20" t="s">
        <v>60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46"/>
    </row>
    <row r="93" spans="1:18" s="10" customFormat="1" ht="14.5" hidden="1" x14ac:dyDescent="0.35">
      <c r="A93" s="20" t="s">
        <v>63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46"/>
    </row>
    <row r="94" spans="1:18" s="10" customFormat="1" ht="14.5" hidden="1" x14ac:dyDescent="0.35">
      <c r="A94" s="20" t="s">
        <v>64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46"/>
    </row>
    <row r="95" spans="1:18" s="10" customFormat="1" ht="14.5" hidden="1" x14ac:dyDescent="0.35">
      <c r="A95" s="20" t="s">
        <v>73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46"/>
    </row>
    <row r="96" spans="1:18" s="10" customFormat="1" ht="14.5" hidden="1" x14ac:dyDescent="0.35">
      <c r="A96" s="20" t="s">
        <v>74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46"/>
    </row>
    <row r="97" spans="1:18" s="10" customFormat="1" ht="14.5" hidden="1" x14ac:dyDescent="0.35">
      <c r="A97" s="20" t="s">
        <v>78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46"/>
    </row>
    <row r="98" spans="1:18" s="10" customFormat="1" ht="14.5" hidden="1" x14ac:dyDescent="0.35">
      <c r="A98" s="20" t="s">
        <v>77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46"/>
    </row>
    <row r="99" spans="1:18" s="10" customFormat="1" ht="14.5" hidden="1" x14ac:dyDescent="0.35">
      <c r="A99" s="20" t="s">
        <v>87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46"/>
    </row>
    <row r="100" spans="1:18" s="10" customFormat="1" ht="14.5" hidden="1" x14ac:dyDescent="0.35">
      <c r="A100" s="20" t="s">
        <v>88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46"/>
    </row>
    <row r="101" spans="1:18" s="10" customFormat="1" ht="14.5" hidden="1" x14ac:dyDescent="0.35">
      <c r="A101" s="20" t="s">
        <v>95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46"/>
    </row>
    <row r="102" spans="1:18" s="10" customFormat="1" ht="14.5" hidden="1" x14ac:dyDescent="0.35">
      <c r="A102" s="20" t="s">
        <v>94</v>
      </c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46"/>
    </row>
    <row r="103" spans="1:18" ht="14.5" hidden="1" x14ac:dyDescent="0.35">
      <c r="A103" s="20" t="s">
        <v>99</v>
      </c>
    </row>
    <row r="104" spans="1:18" ht="14.5" hidden="1" x14ac:dyDescent="0.35">
      <c r="A104" s="20" t="s">
        <v>100</v>
      </c>
    </row>
    <row r="105" spans="1:18" ht="14.5" hidden="1" x14ac:dyDescent="0.35">
      <c r="A105" s="20" t="s">
        <v>105</v>
      </c>
    </row>
    <row r="106" spans="1:18" ht="14.5" hidden="1" x14ac:dyDescent="0.35">
      <c r="A106" s="20" t="s">
        <v>104</v>
      </c>
    </row>
    <row r="107" spans="1:18" ht="14.5" x14ac:dyDescent="0.35">
      <c r="A107" s="20" t="s">
        <v>111</v>
      </c>
    </row>
    <row r="108" spans="1:18" ht="14.5" x14ac:dyDescent="0.35">
      <c r="A108" s="20" t="s">
        <v>107</v>
      </c>
    </row>
    <row r="109" spans="1:18" ht="14.5" x14ac:dyDescent="0.35">
      <c r="A109" s="20"/>
    </row>
    <row r="110" spans="1:18" ht="14.5" x14ac:dyDescent="0.35">
      <c r="A110" s="20"/>
    </row>
    <row r="111" spans="1:18" ht="14.5" x14ac:dyDescent="0.35">
      <c r="A111" s="20"/>
    </row>
    <row r="112" spans="1:18" ht="14.5" x14ac:dyDescent="0.35">
      <c r="A112" s="20"/>
    </row>
    <row r="113" spans="1:1" ht="14.5" x14ac:dyDescent="0.35">
      <c r="A113" s="20"/>
    </row>
    <row r="114" spans="1:1" ht="14.5" x14ac:dyDescent="0.35">
      <c r="A114" s="20"/>
    </row>
    <row r="115" spans="1:1" ht="14.5" x14ac:dyDescent="0.35">
      <c r="A115" s="20"/>
    </row>
    <row r="116" spans="1:1" ht="14.5" x14ac:dyDescent="0.35">
      <c r="A116" s="20"/>
    </row>
    <row r="117" spans="1:1" ht="14.5" x14ac:dyDescent="0.35">
      <c r="A117" s="20"/>
    </row>
    <row r="118" spans="1:1" ht="14.5" x14ac:dyDescent="0.35">
      <c r="A118" s="20"/>
    </row>
    <row r="119" spans="1:1" ht="14.5" x14ac:dyDescent="0.35">
      <c r="A119" s="20"/>
    </row>
    <row r="120" spans="1:1" ht="14.5" x14ac:dyDescent="0.35">
      <c r="A120" s="20"/>
    </row>
    <row r="121" spans="1:1" ht="14.5" x14ac:dyDescent="0.35">
      <c r="A121" s="20"/>
    </row>
    <row r="122" spans="1:1" ht="14.5" x14ac:dyDescent="0.35">
      <c r="A122" s="20"/>
    </row>
    <row r="123" spans="1:1" ht="14.5" x14ac:dyDescent="0.35">
      <c r="A123" s="20"/>
    </row>
    <row r="124" spans="1:1" ht="14.5" x14ac:dyDescent="0.35">
      <c r="A124" s="2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2022-12-13T13:27:29Z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