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Howard\AppData\Local\Microsoft\Windows\INetCache\Content.Outlook\68P1BLFQ\"/>
    </mc:Choice>
  </mc:AlternateContent>
  <xr:revisionPtr revIDLastSave="0" documentId="13_ncr:1_{0E97B452-FCBA-4B6B-8E4E-4CD0E80E3B00}" xr6:coauthVersionLast="47" xr6:coauthVersionMax="47" xr10:uidLastSave="{00000000-0000-0000-0000-000000000000}"/>
  <bookViews>
    <workbookView xWindow="390" yWindow="390" windowWidth="21600" windowHeight="11385" xr2:uid="{00000000-000D-0000-FFFF-FFFF00000000}"/>
  </bookViews>
  <sheets>
    <sheet name="BROCKTON" sheetId="2" r:id="rId1"/>
  </sheets>
  <definedNames>
    <definedName name="_xlnm.Print_Area" localSheetId="0">BROCKTON!$A$1:$G$90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88" i="2" l="1"/>
  <c r="T37" i="2"/>
  <c r="R13" i="2"/>
  <c r="R88" i="2" s="1"/>
  <c r="T14" i="2"/>
  <c r="Q88" i="2"/>
  <c r="P19" i="2"/>
  <c r="T19" i="2" s="1"/>
  <c r="T18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60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17" i="2"/>
  <c r="O88" i="2"/>
  <c r="N61" i="2"/>
  <c r="T61" i="2" s="1"/>
  <c r="N59" i="2"/>
  <c r="T59" i="2" s="1"/>
  <c r="T11" i="2"/>
  <c r="T10" i="2"/>
  <c r="M88" i="2"/>
  <c r="T13" i="2" l="1"/>
  <c r="P88" i="2"/>
  <c r="N88" i="2"/>
  <c r="L88" i="2"/>
  <c r="K16" i="2"/>
  <c r="T9" i="2"/>
  <c r="J8" i="2"/>
  <c r="T8" i="2" s="1"/>
  <c r="I51" i="2"/>
  <c r="I88" i="2" s="1"/>
  <c r="H88" i="2"/>
  <c r="T87" i="2"/>
  <c r="G88" i="2"/>
  <c r="K88" i="2" l="1"/>
  <c r="T16" i="2"/>
  <c r="J88" i="2"/>
</calcChain>
</file>

<file path=xl/sharedStrings.xml><?xml version="1.0" encoding="utf-8"?>
<sst xmlns="http://schemas.openxmlformats.org/spreadsheetml/2006/main" count="188" uniqueCount="118">
  <si>
    <t xml:space="preserve">             TOTAL</t>
  </si>
  <si>
    <t>CFDA #</t>
  </si>
  <si>
    <t>SERVICE DATES</t>
  </si>
  <si>
    <t>PROGRAM NAME</t>
  </si>
  <si>
    <t>APPR CODE</t>
  </si>
  <si>
    <t>PHASE CODE</t>
  </si>
  <si>
    <t>TOTAL</t>
  </si>
  <si>
    <t>BUDGET SHEET</t>
  </si>
  <si>
    <t>MMARS DOCUMENT ID</t>
  </si>
  <si>
    <t xml:space="preserve"> DESCRIPTION:</t>
  </si>
  <si>
    <t>ONE STOP CAREER CENTERS</t>
  </si>
  <si>
    <t xml:space="preserve"> </t>
  </si>
  <si>
    <t>BROCKTON WIB</t>
  </si>
  <si>
    <t>WORKFORCE TRAINING FUND</t>
  </si>
  <si>
    <t>N/A</t>
  </si>
  <si>
    <t>17.207</t>
  </si>
  <si>
    <t>STATE ONE STOP</t>
  </si>
  <si>
    <t>WP 10%</t>
  </si>
  <si>
    <t>DOE -ELEMENTARY &amp; SECONDARY ED</t>
  </si>
  <si>
    <t>84.002A</t>
  </si>
  <si>
    <t>DVOP</t>
  </si>
  <si>
    <t>UI WALK IN</t>
  </si>
  <si>
    <t>ELDER AFFAIRS</t>
  </si>
  <si>
    <t>DOE-CAREER PATHWAYS</t>
  </si>
  <si>
    <t>MA COMMISSION FOR THE BLIND</t>
  </si>
  <si>
    <t>LVER</t>
  </si>
  <si>
    <t>CT EOL 21CCBWIBTRADE</t>
  </si>
  <si>
    <t>TRADE</t>
  </si>
  <si>
    <t>ALLOCATION FOR UI SERVICES</t>
  </si>
  <si>
    <t>DTA</t>
  </si>
  <si>
    <t>MA REHAB COMMISSION (SERVICE DATE 7.1.2020-9.30.2021)</t>
  </si>
  <si>
    <t>CT EOL 21CCBWIBVETSUI</t>
  </si>
  <si>
    <t>UI</t>
  </si>
  <si>
    <t>4400-3067</t>
  </si>
  <si>
    <t>K103</t>
  </si>
  <si>
    <t>WP 90%</t>
  </si>
  <si>
    <t>CT EOL 23CCBWIBWP</t>
  </si>
  <si>
    <t>INITIAL AWARD FY23 JULY 29, 2022</t>
  </si>
  <si>
    <t>TO ADD DTA WPP EXPANSION FUNDS</t>
  </si>
  <si>
    <t>DTA WPP EXPANSION FUNDS</t>
  </si>
  <si>
    <t>JULY 1, 2022-SEPT 30, 2022</t>
  </si>
  <si>
    <t>F20223067</t>
  </si>
  <si>
    <t>INITIAL AWARD FY23</t>
  </si>
  <si>
    <t>BUDGET #1 FY23</t>
  </si>
  <si>
    <t>FY23 WPP PROGRAM</t>
  </si>
  <si>
    <t>JULY 1, 2022-JUNE 20, 2023</t>
  </si>
  <si>
    <t>SPSS2023</t>
  </si>
  <si>
    <t>4400-1979</t>
  </si>
  <si>
    <t>K227</t>
  </si>
  <si>
    <t>BUDGET #1 FY23 AUGUST 25, 2022</t>
  </si>
  <si>
    <t>TO ADD FY23 WPP FUNDS</t>
  </si>
  <si>
    <t>CT EOL 23CCBWIBNEGREA</t>
  </si>
  <si>
    <t>BUDGET #2 FY23</t>
  </si>
  <si>
    <r>
      <t>RESEA</t>
    </r>
    <r>
      <rPr>
        <b/>
        <sz val="11"/>
        <color indexed="10"/>
        <rFont val="Book Antiqua"/>
        <family val="1"/>
      </rPr>
      <t xml:space="preserve"> (SERVICE DATE JAN 1, 2022-SEPTEMBER 30, 2023)</t>
    </r>
  </si>
  <si>
    <t>JULY 1, 2022-JUNE 30, 2023</t>
  </si>
  <si>
    <t>FUIREA22</t>
  </si>
  <si>
    <t>7002-6624</t>
  </si>
  <si>
    <t>UIRE</t>
  </si>
  <si>
    <t>JULY 1, 2023-SEPT 30,2023</t>
  </si>
  <si>
    <t>BUDGET #2 FY23 AUGUST 31, 2022</t>
  </si>
  <si>
    <t>TO ADD RESEA FUNDS</t>
  </si>
  <si>
    <t>CT EOL 23CCBWIBWIA</t>
  </si>
  <si>
    <t>BUDGET #3 FY23</t>
  </si>
  <si>
    <t>BUDGET #3 FY23 SEPTEMBER 30, 2022</t>
  </si>
  <si>
    <t xml:space="preserve">TO ADD FY23 YOUTH </t>
  </si>
  <si>
    <r>
      <t>YOUTH</t>
    </r>
    <r>
      <rPr>
        <b/>
        <sz val="11"/>
        <color indexed="10"/>
        <rFont val="Book Antiqua"/>
        <family val="1"/>
      </rPr>
      <t xml:space="preserve"> (SERVICE DATE: APRIL 1, 2022-JUNE 30, 2024)</t>
    </r>
  </si>
  <si>
    <t>JULY 1, 2022-JUNE 30,  2023</t>
  </si>
  <si>
    <t>FWIAYTH23</t>
  </si>
  <si>
    <t>7003-1631</t>
  </si>
  <si>
    <t>JULY 1, 2023-JUNE 30,  2024</t>
  </si>
  <si>
    <t>BUDGET #4 FY23</t>
  </si>
  <si>
    <t>DISLOCATED WORKER</t>
  </si>
  <si>
    <t>FWIADWK23A</t>
  </si>
  <si>
    <t>BUDGET #4 FY23 OCTOBER 3, 2022</t>
  </si>
  <si>
    <t>TO ADD FY23 DISLOCATED WORKER</t>
  </si>
  <si>
    <t>7003-1778</t>
  </si>
  <si>
    <t>BUDGET #5 FY23</t>
  </si>
  <si>
    <t>TO ADD WTF FUNDS</t>
  </si>
  <si>
    <t>BUDGET #5 FY23 OCTOBER 20, 2022</t>
  </si>
  <si>
    <t>CT EOL 23CCBWIBSOSWTF</t>
  </si>
  <si>
    <t>WTRUSTF23</t>
  </si>
  <si>
    <t>7003-0135</t>
  </si>
  <si>
    <t>K264</t>
  </si>
  <si>
    <t>BUDGET #6 FY23</t>
  </si>
  <si>
    <t>ADULT</t>
  </si>
  <si>
    <t>FWIAADT23A</t>
  </si>
  <si>
    <t>7003-1630</t>
  </si>
  <si>
    <t>BUDGET #6 FY23 OCTOBER 20, 2022</t>
  </si>
  <si>
    <t>TO ADD FY23 ADULT</t>
  </si>
  <si>
    <t>BUDGET #7 FY23</t>
  </si>
  <si>
    <t>FES2023</t>
  </si>
  <si>
    <t>7002-6626</t>
  </si>
  <si>
    <t>K105</t>
  </si>
  <si>
    <t>K107</t>
  </si>
  <si>
    <t>TO ADD FY23 WP FUNDS</t>
  </si>
  <si>
    <t>BUDGET #7 FY23 OCTOBER 21, 2022</t>
  </si>
  <si>
    <t>BUDGET #8 FY23</t>
  </si>
  <si>
    <t>MassHire Award COLLABORATION</t>
  </si>
  <si>
    <t>OCTOBER 17, 2022-JUNE 30,2023</t>
  </si>
  <si>
    <t>BUDGET #8 FY23 NOVEMBER 4, 2022</t>
  </si>
  <si>
    <t>TO ADD MassHire AWARD</t>
  </si>
  <si>
    <t>BUDGET #9 FY23</t>
  </si>
  <si>
    <t>OCTOBER 1, 2022-JUNE 30,  2023</t>
  </si>
  <si>
    <t>FWIADWK23B</t>
  </si>
  <si>
    <t>TO ADD FY23 DISLOCATED WORKER FUND</t>
  </si>
  <si>
    <t>BUDGET #9 FY23 DECEMBER 8, 2022</t>
  </si>
  <si>
    <t>BUDGET #10 FY23</t>
  </si>
  <si>
    <t>TO ADD FY23 STATE ONE STOP FUND</t>
  </si>
  <si>
    <t>STOSCC2023</t>
  </si>
  <si>
    <t>7003-0803</t>
  </si>
  <si>
    <t>K284</t>
  </si>
  <si>
    <t>BUDGET #10 FY23 DECEMBER 13, 2022</t>
  </si>
  <si>
    <t>FWIAADT23B</t>
  </si>
  <si>
    <t>BUDGET #11 FY23</t>
  </si>
  <si>
    <t>TO ADD FY23 ADULT FUNDS</t>
  </si>
  <si>
    <t>BUDGET #11 FY23 DECEMBER 19, 2022</t>
  </si>
  <si>
    <t>BUDGET #12 FY23</t>
  </si>
  <si>
    <t>BUDGET #12 FY23 JANUARY 10,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</si>
</sst>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18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2"/>
      <name val="Book Antiqua"/>
      <family val="1"/>
    </font>
    <font>
      <b/>
      <sz val="11.5"/>
      <name val="Book Antiqua"/>
      <family val="1"/>
    </font>
    <font>
      <sz val="12"/>
      <name val="Book Antiqua"/>
      <family val="1"/>
    </font>
    <font>
      <sz val="12"/>
      <name val="Times New Roman"/>
      <family val="1"/>
    </font>
    <font>
      <b/>
      <sz val="11"/>
      <color indexed="10"/>
      <name val="Book Antiqua"/>
      <family val="1"/>
    </font>
    <font>
      <b/>
      <sz val="11"/>
      <color theme="1"/>
      <name val="Book Antiqua"/>
      <family val="1"/>
    </font>
    <font>
      <b/>
      <sz val="11"/>
      <color rgb="FF000000"/>
      <name val="Book Antiqua"/>
      <family val="1"/>
    </font>
    <font>
      <sz val="11"/>
      <color theme="1"/>
      <name val="Book Antiqua"/>
      <family val="1"/>
    </font>
    <font>
      <b/>
      <sz val="11"/>
      <color rgb="FF242424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D1D1D1"/>
      </right>
      <top/>
      <bottom style="thick">
        <color rgb="FFD1D1D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37" fontId="12" fillId="0" borderId="0"/>
  </cellStyleXfs>
  <cellXfs count="81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0" xfId="0" applyFont="1"/>
    <xf numFmtId="0" fontId="7" fillId="0" borderId="1" xfId="0" quotePrefix="1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0" quotePrefix="1" applyFont="1" applyBorder="1" applyAlignment="1">
      <alignment horizontal="center"/>
    </xf>
    <xf numFmtId="0" fontId="7" fillId="0" borderId="1" xfId="0" applyFont="1" applyBorder="1"/>
    <xf numFmtId="0" fontId="8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8" fillId="0" borderId="0" xfId="0" applyFont="1"/>
    <xf numFmtId="0" fontId="7" fillId="0" borderId="1" xfId="0" applyFont="1" applyBorder="1" applyAlignment="1">
      <alignment wrapText="1"/>
    </xf>
    <xf numFmtId="43" fontId="8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7" fontId="8" fillId="0" borderId="0" xfId="1" applyNumberFormat="1" applyFont="1" applyFill="1" applyBorder="1" applyAlignment="1">
      <alignment horizontal="center"/>
    </xf>
    <xf numFmtId="44" fontId="8" fillId="0" borderId="0" xfId="1" applyFont="1" applyFill="1" applyBorder="1"/>
    <xf numFmtId="0" fontId="7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wrapText="1"/>
    </xf>
    <xf numFmtId="0" fontId="8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left"/>
    </xf>
    <xf numFmtId="49" fontId="8" fillId="0" borderId="1" xfId="0" applyNumberFormat="1" applyFont="1" applyBorder="1" applyAlignment="1">
      <alignment horizontal="center" wrapText="1"/>
    </xf>
    <xf numFmtId="44" fontId="8" fillId="0" borderId="1" xfId="1" applyFont="1" applyBorder="1" applyAlignment="1">
      <alignment horizontal="center" vertical="center"/>
    </xf>
    <xf numFmtId="0" fontId="8" fillId="0" borderId="1" xfId="0" applyFont="1" applyBorder="1" applyAlignment="1">
      <alignment wrapText="1"/>
    </xf>
    <xf numFmtId="0" fontId="8" fillId="0" borderId="1" xfId="0" applyFont="1" applyBorder="1"/>
    <xf numFmtId="0" fontId="8" fillId="0" borderId="3" xfId="0" applyFont="1" applyBorder="1" applyAlignment="1">
      <alignment horizontal="left"/>
    </xf>
    <xf numFmtId="0" fontId="8" fillId="0" borderId="3" xfId="0" quotePrefix="1" applyFont="1" applyBorder="1" applyAlignment="1">
      <alignment horizontal="center"/>
    </xf>
    <xf numFmtId="0" fontId="8" fillId="0" borderId="3" xfId="0" applyFont="1" applyBorder="1" applyAlignment="1">
      <alignment horizontal="center" wrapText="1"/>
    </xf>
    <xf numFmtId="49" fontId="8" fillId="0" borderId="3" xfId="0" applyNumberFormat="1" applyFont="1" applyBorder="1" applyAlignment="1">
      <alignment horizontal="center" wrapText="1"/>
    </xf>
    <xf numFmtId="0" fontId="8" fillId="0" borderId="2" xfId="0" applyFont="1" applyBorder="1" applyAlignment="1">
      <alignment wrapText="1"/>
    </xf>
    <xf numFmtId="7" fontId="7" fillId="0" borderId="0" xfId="0" applyNumberFormat="1" applyFont="1"/>
    <xf numFmtId="0" fontId="11" fillId="0" borderId="1" xfId="0" applyFont="1" applyBorder="1" applyAlignment="1">
      <alignment horizontal="left"/>
    </xf>
    <xf numFmtId="0" fontId="8" fillId="0" borderId="2" xfId="0" quotePrefix="1" applyFont="1" applyBorder="1" applyAlignment="1">
      <alignment horizontal="center"/>
    </xf>
    <xf numFmtId="44" fontId="3" fillId="0" borderId="0" xfId="1" applyFont="1"/>
    <xf numFmtId="44" fontId="8" fillId="0" borderId="4" xfId="1" applyFont="1" applyBorder="1" applyAlignment="1">
      <alignment horizontal="center" vertical="center"/>
    </xf>
    <xf numFmtId="44" fontId="7" fillId="0" borderId="0" xfId="1" applyFont="1"/>
    <xf numFmtId="0" fontId="14" fillId="0" borderId="1" xfId="0" applyFont="1" applyBorder="1" applyAlignment="1">
      <alignment horizontal="center" vertical="center"/>
    </xf>
    <xf numFmtId="44" fontId="8" fillId="0" borderId="1" xfId="1" applyFont="1" applyFill="1" applyBorder="1" applyAlignment="1">
      <alignment horizontal="center" vertical="center" wrapText="1"/>
    </xf>
    <xf numFmtId="44" fontId="7" fillId="0" borderId="1" xfId="1" applyFont="1" applyFill="1" applyBorder="1" applyAlignment="1">
      <alignment horizontal="center"/>
    </xf>
    <xf numFmtId="44" fontId="8" fillId="0" borderId="1" xfId="1" applyFont="1" applyFill="1" applyBorder="1" applyAlignment="1">
      <alignment horizontal="center"/>
    </xf>
    <xf numFmtId="44" fontId="8" fillId="0" borderId="1" xfId="1" applyFont="1" applyFill="1" applyBorder="1" applyAlignment="1">
      <alignment horizontal="center" wrapText="1"/>
    </xf>
    <xf numFmtId="0" fontId="14" fillId="0" borderId="0" xfId="0" applyFont="1" applyAlignment="1">
      <alignment horizontal="center"/>
    </xf>
    <xf numFmtId="0" fontId="14" fillId="0" borderId="1" xfId="0" quotePrefix="1" applyFont="1" applyBorder="1" applyAlignment="1">
      <alignment horizontal="center"/>
    </xf>
    <xf numFmtId="44" fontId="7" fillId="0" borderId="0" xfId="0" applyNumberFormat="1" applyFont="1"/>
    <xf numFmtId="44" fontId="8" fillId="0" borderId="1" xfId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/>
    </xf>
    <xf numFmtId="0" fontId="8" fillId="0" borderId="1" xfId="0" quotePrefix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8" fillId="0" borderId="1" xfId="0" quotePrefix="1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44" fontId="16" fillId="0" borderId="0" xfId="1" applyFont="1" applyFill="1" applyBorder="1" applyAlignment="1">
      <alignment horizontal="center"/>
    </xf>
    <xf numFmtId="0" fontId="14" fillId="0" borderId="1" xfId="0" applyFont="1" applyBorder="1" applyAlignment="1">
      <alignment horizontal="center" wrapText="1"/>
    </xf>
    <xf numFmtId="44" fontId="8" fillId="0" borderId="0" xfId="0" applyNumberFormat="1" applyFont="1"/>
    <xf numFmtId="0" fontId="4" fillId="0" borderId="0" xfId="0" applyFont="1"/>
    <xf numFmtId="0" fontId="14" fillId="0" borderId="1" xfId="0" quotePrefix="1" applyFont="1" applyBorder="1" applyAlignment="1">
      <alignment horizontal="center" vertical="center" wrapText="1"/>
    </xf>
    <xf numFmtId="44" fontId="8" fillId="0" borderId="4" xfId="1" applyFont="1" applyFill="1" applyBorder="1" applyAlignment="1">
      <alignment horizontal="center" vertical="center" wrapText="1"/>
    </xf>
    <xf numFmtId="44" fontId="8" fillId="0" borderId="5" xfId="1" applyFont="1" applyFill="1" applyBorder="1" applyAlignment="1">
      <alignment horizontal="center" vertical="center" wrapText="1"/>
    </xf>
    <xf numFmtId="0" fontId="14" fillId="0" borderId="3" xfId="0" quotePrefix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8" fillId="0" borderId="1" xfId="0" quotePrefix="1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/>
    </xf>
    <xf numFmtId="37" fontId="8" fillId="0" borderId="1" xfId="2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7" fillId="2" borderId="7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4" fillId="0" borderId="0" xfId="0" applyFont="1"/>
  </cellXfs>
  <cellStyles count="3">
    <cellStyle name="Currency" xfId="1" builtinId="4"/>
    <cellStyle name="Normal" xfId="0" builtinId="0"/>
    <cellStyle name="Normal_DRAFT Options  FY 13 State One Stop Allocations 7 10 12 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28"/>
  <sheetViews>
    <sheetView tabSelected="1" zoomScale="110" zoomScaleNormal="110" workbookViewId="0">
      <selection activeCell="B87" sqref="B87"/>
    </sheetView>
  </sheetViews>
  <sheetFormatPr defaultColWidth="9.140625" defaultRowHeight="13.5" x14ac:dyDescent="0.25"/>
  <cols>
    <col min="1" max="1" width="62.85546875" style="3" customWidth="1"/>
    <col min="2" max="2" width="38.42578125" style="3" customWidth="1"/>
    <col min="3" max="3" width="19.28515625" style="2" customWidth="1"/>
    <col min="4" max="4" width="16.28515625" style="2" customWidth="1"/>
    <col min="5" max="5" width="11.42578125" style="2" customWidth="1"/>
    <col min="6" max="6" width="8.28515625" style="2" bestFit="1" customWidth="1"/>
    <col min="7" max="16" width="15.42578125" style="2" hidden="1" customWidth="1"/>
    <col min="17" max="17" width="13.85546875" style="2" hidden="1" customWidth="1"/>
    <col min="18" max="18" width="15.42578125" style="2" hidden="1" customWidth="1"/>
    <col min="19" max="19" width="15.42578125" style="2" customWidth="1"/>
    <col min="20" max="20" width="12.140625" style="44" hidden="1" customWidth="1"/>
    <col min="21" max="21" width="14" style="3" bestFit="1" customWidth="1"/>
    <col min="22" max="16384" width="9.140625" style="3"/>
  </cols>
  <sheetData>
    <row r="1" spans="1:20" ht="20.25" x14ac:dyDescent="0.3">
      <c r="A1" s="3" t="s">
        <v>11</v>
      </c>
      <c r="B1" s="79" t="s">
        <v>10</v>
      </c>
      <c r="C1" s="80"/>
      <c r="D1" s="80"/>
      <c r="E1" s="80"/>
      <c r="F1" s="80"/>
      <c r="G1" s="80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</row>
    <row r="2" spans="1:20" ht="20.25" x14ac:dyDescent="0.3">
      <c r="B2" s="6"/>
      <c r="C2" s="6"/>
      <c r="D2" s="6"/>
      <c r="E2" s="7"/>
      <c r="F2" s="7"/>
    </row>
    <row r="3" spans="1:20" ht="20.25" x14ac:dyDescent="0.3">
      <c r="A3" s="4" t="s">
        <v>12</v>
      </c>
      <c r="B3" s="6" t="s">
        <v>7</v>
      </c>
      <c r="C3" s="1"/>
    </row>
    <row r="4" spans="1:20" ht="21" thickBot="1" x14ac:dyDescent="0.35">
      <c r="A4" s="4"/>
      <c r="B4" s="5"/>
      <c r="C4" s="1"/>
    </row>
    <row r="5" spans="1:20" s="10" customFormat="1" ht="45.75" thickBot="1" x14ac:dyDescent="0.35">
      <c r="A5" s="8"/>
      <c r="B5" s="9" t="s">
        <v>2</v>
      </c>
      <c r="C5" s="9" t="s">
        <v>3</v>
      </c>
      <c r="D5" s="9" t="s">
        <v>4</v>
      </c>
      <c r="E5" s="9" t="s">
        <v>5</v>
      </c>
      <c r="F5" s="9" t="s">
        <v>1</v>
      </c>
      <c r="G5" s="9" t="s">
        <v>42</v>
      </c>
      <c r="H5" s="70" t="s">
        <v>43</v>
      </c>
      <c r="I5" s="70" t="s">
        <v>52</v>
      </c>
      <c r="J5" s="70" t="s">
        <v>62</v>
      </c>
      <c r="K5" s="70" t="s">
        <v>70</v>
      </c>
      <c r="L5" s="70" t="s">
        <v>76</v>
      </c>
      <c r="M5" s="70" t="s">
        <v>83</v>
      </c>
      <c r="N5" s="70" t="s">
        <v>89</v>
      </c>
      <c r="O5" s="70" t="s">
        <v>96</v>
      </c>
      <c r="P5" s="70" t="s">
        <v>101</v>
      </c>
      <c r="Q5" s="70" t="s">
        <v>106</v>
      </c>
      <c r="R5" s="70" t="s">
        <v>113</v>
      </c>
      <c r="S5" s="70" t="s">
        <v>116</v>
      </c>
      <c r="T5" s="33" t="s">
        <v>6</v>
      </c>
    </row>
    <row r="6" spans="1:20" s="10" customFormat="1" ht="16.5" hidden="1" x14ac:dyDescent="0.3">
      <c r="A6" s="9" t="s">
        <v>8</v>
      </c>
      <c r="B6" s="9"/>
      <c r="C6" s="9"/>
      <c r="D6" s="9"/>
      <c r="E6" s="9"/>
      <c r="F6" s="9"/>
      <c r="G6" s="48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45"/>
    </row>
    <row r="7" spans="1:20" s="10" customFormat="1" ht="16.5" hidden="1" x14ac:dyDescent="0.3">
      <c r="A7" s="15" t="s">
        <v>61</v>
      </c>
      <c r="B7" s="9"/>
      <c r="C7" s="9"/>
      <c r="D7" s="9"/>
      <c r="E7" s="9"/>
      <c r="F7" s="9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33"/>
    </row>
    <row r="8" spans="1:20" s="10" customFormat="1" ht="16.5" hidden="1" x14ac:dyDescent="0.3">
      <c r="A8" s="74" t="s">
        <v>65</v>
      </c>
      <c r="B8" s="16" t="s">
        <v>66</v>
      </c>
      <c r="C8" s="15" t="s">
        <v>67</v>
      </c>
      <c r="D8" s="75" t="s">
        <v>68</v>
      </c>
      <c r="E8" s="75">
        <v>6501</v>
      </c>
      <c r="F8" s="16">
        <v>17.259</v>
      </c>
      <c r="G8" s="48"/>
      <c r="H8" s="48"/>
      <c r="I8" s="48"/>
      <c r="J8" s="48">
        <f>788933-1</f>
        <v>788932</v>
      </c>
      <c r="K8" s="48"/>
      <c r="L8" s="48"/>
      <c r="M8" s="48"/>
      <c r="N8" s="48"/>
      <c r="O8" s="48"/>
      <c r="P8" s="48"/>
      <c r="Q8" s="48"/>
      <c r="R8" s="48"/>
      <c r="S8" s="48"/>
      <c r="T8" s="33">
        <f>SUM(J8)</f>
        <v>788932</v>
      </c>
    </row>
    <row r="9" spans="1:20" s="10" customFormat="1" ht="16.5" hidden="1" x14ac:dyDescent="0.3">
      <c r="A9" s="74" t="s">
        <v>65</v>
      </c>
      <c r="B9" s="16" t="s">
        <v>69</v>
      </c>
      <c r="C9" s="15" t="s">
        <v>67</v>
      </c>
      <c r="D9" s="75" t="s">
        <v>68</v>
      </c>
      <c r="E9" s="75">
        <v>6501</v>
      </c>
      <c r="F9" s="16">
        <v>17.259</v>
      </c>
      <c r="G9" s="48"/>
      <c r="H9" s="48"/>
      <c r="I9" s="48"/>
      <c r="J9" s="48">
        <v>1</v>
      </c>
      <c r="K9" s="48"/>
      <c r="L9" s="48"/>
      <c r="M9" s="48"/>
      <c r="N9" s="48"/>
      <c r="O9" s="48"/>
      <c r="P9" s="48"/>
      <c r="Q9" s="48"/>
      <c r="R9" s="48"/>
      <c r="S9" s="48"/>
      <c r="T9" s="33">
        <f>SUM(J9)</f>
        <v>1</v>
      </c>
    </row>
    <row r="10" spans="1:20" s="10" customFormat="1" ht="16.5" hidden="1" x14ac:dyDescent="0.3">
      <c r="A10" s="18" t="s">
        <v>84</v>
      </c>
      <c r="B10" s="16" t="s">
        <v>66</v>
      </c>
      <c r="C10" s="57" t="s">
        <v>85</v>
      </c>
      <c r="D10" s="56" t="s">
        <v>86</v>
      </c>
      <c r="E10" s="56">
        <v>6502</v>
      </c>
      <c r="F10" s="15">
        <v>17.257999999999999</v>
      </c>
      <c r="G10" s="48"/>
      <c r="H10" s="48"/>
      <c r="I10" s="48"/>
      <c r="J10" s="48"/>
      <c r="K10" s="48"/>
      <c r="L10" s="48"/>
      <c r="M10" s="48">
        <v>120217</v>
      </c>
      <c r="N10" s="48"/>
      <c r="O10" s="48"/>
      <c r="P10" s="48"/>
      <c r="Q10" s="48"/>
      <c r="R10" s="48"/>
      <c r="S10" s="48"/>
      <c r="T10" s="33">
        <f>M10</f>
        <v>120217</v>
      </c>
    </row>
    <row r="11" spans="1:20" s="10" customFormat="1" ht="16.5" hidden="1" x14ac:dyDescent="0.3">
      <c r="A11" s="18" t="s">
        <v>84</v>
      </c>
      <c r="B11" s="16" t="s">
        <v>69</v>
      </c>
      <c r="C11" s="57" t="s">
        <v>85</v>
      </c>
      <c r="D11" s="56" t="s">
        <v>86</v>
      </c>
      <c r="E11" s="56">
        <v>6502</v>
      </c>
      <c r="F11" s="15">
        <v>17.257999999999999</v>
      </c>
      <c r="G11" s="48"/>
      <c r="H11" s="48"/>
      <c r="I11" s="48"/>
      <c r="J11" s="48"/>
      <c r="K11" s="48"/>
      <c r="L11" s="48"/>
      <c r="M11" s="48">
        <v>1</v>
      </c>
      <c r="N11" s="48"/>
      <c r="O11" s="48"/>
      <c r="P11" s="48"/>
      <c r="Q11" s="48"/>
      <c r="R11" s="48"/>
      <c r="S11" s="48"/>
      <c r="T11" s="33">
        <f>M11</f>
        <v>1</v>
      </c>
    </row>
    <row r="12" spans="1:20" s="10" customFormat="1" ht="16.5" hidden="1" x14ac:dyDescent="0.3">
      <c r="A12" s="31"/>
      <c r="B12" s="16"/>
      <c r="C12" s="57"/>
      <c r="D12" s="56"/>
      <c r="E12" s="56"/>
      <c r="F12" s="15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33"/>
    </row>
    <row r="13" spans="1:20" s="10" customFormat="1" ht="16.5" hidden="1" x14ac:dyDescent="0.3">
      <c r="A13" s="18" t="s">
        <v>84</v>
      </c>
      <c r="B13" s="16" t="s">
        <v>102</v>
      </c>
      <c r="C13" s="15" t="s">
        <v>112</v>
      </c>
      <c r="D13" s="56" t="s">
        <v>86</v>
      </c>
      <c r="E13" s="56">
        <v>6502</v>
      </c>
      <c r="F13" s="15">
        <v>17.257999999999999</v>
      </c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>
        <f>537233-1</f>
        <v>537232</v>
      </c>
      <c r="S13" s="48"/>
      <c r="T13" s="33">
        <f>SUM(R13)</f>
        <v>537232</v>
      </c>
    </row>
    <row r="14" spans="1:20" s="10" customFormat="1" ht="16.5" hidden="1" x14ac:dyDescent="0.3">
      <c r="A14" s="18" t="s">
        <v>84</v>
      </c>
      <c r="B14" s="16" t="s">
        <v>69</v>
      </c>
      <c r="C14" s="15" t="s">
        <v>112</v>
      </c>
      <c r="D14" s="56" t="s">
        <v>86</v>
      </c>
      <c r="E14" s="56">
        <v>6502</v>
      </c>
      <c r="F14" s="15">
        <v>17.257999999999999</v>
      </c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>
        <v>1</v>
      </c>
      <c r="S14" s="48"/>
      <c r="T14" s="33">
        <f>SUM(R14)</f>
        <v>1</v>
      </c>
    </row>
    <row r="15" spans="1:20" s="10" customFormat="1" ht="16.5" hidden="1" x14ac:dyDescent="0.3">
      <c r="A15" s="31"/>
      <c r="B15" s="16"/>
      <c r="C15" s="15"/>
      <c r="D15" s="56"/>
      <c r="E15" s="56"/>
      <c r="F15" s="15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33"/>
    </row>
    <row r="16" spans="1:20" s="10" customFormat="1" ht="16.5" hidden="1" x14ac:dyDescent="0.3">
      <c r="A16" s="31" t="s">
        <v>71</v>
      </c>
      <c r="B16" s="16" t="s">
        <v>66</v>
      </c>
      <c r="C16" s="15" t="s">
        <v>72</v>
      </c>
      <c r="D16" s="56" t="s">
        <v>75</v>
      </c>
      <c r="E16" s="56">
        <v>6503</v>
      </c>
      <c r="F16" s="15">
        <v>17.277999999999999</v>
      </c>
      <c r="G16" s="48"/>
      <c r="H16" s="48"/>
      <c r="I16" s="48"/>
      <c r="J16" s="48"/>
      <c r="K16" s="48">
        <f>132933-1</f>
        <v>132932</v>
      </c>
      <c r="L16" s="48"/>
      <c r="M16" s="48"/>
      <c r="N16" s="48"/>
      <c r="O16" s="48"/>
      <c r="P16" s="48"/>
      <c r="Q16" s="48"/>
      <c r="R16" s="48"/>
      <c r="S16" s="48"/>
      <c r="T16" s="33">
        <f>SUM(K16:P16)</f>
        <v>132932</v>
      </c>
    </row>
    <row r="17" spans="1:21" s="10" customFormat="1" ht="16.5" hidden="1" x14ac:dyDescent="0.3">
      <c r="A17" s="31" t="s">
        <v>71</v>
      </c>
      <c r="B17" s="16" t="s">
        <v>69</v>
      </c>
      <c r="C17" s="15" t="s">
        <v>72</v>
      </c>
      <c r="D17" s="56" t="s">
        <v>75</v>
      </c>
      <c r="E17" s="56">
        <v>6503</v>
      </c>
      <c r="F17" s="15">
        <v>17.277999999999999</v>
      </c>
      <c r="G17" s="48"/>
      <c r="H17" s="48"/>
      <c r="I17" s="48"/>
      <c r="J17" s="48"/>
      <c r="K17" s="48">
        <v>1</v>
      </c>
      <c r="L17" s="48"/>
      <c r="M17" s="48"/>
      <c r="N17" s="48"/>
      <c r="O17" s="48"/>
      <c r="P17" s="48"/>
      <c r="Q17" s="48"/>
      <c r="R17" s="48"/>
      <c r="S17" s="48"/>
      <c r="T17" s="33">
        <f>SUM(K17:P17)</f>
        <v>1</v>
      </c>
    </row>
    <row r="18" spans="1:21" s="10" customFormat="1" ht="16.5" hidden="1" x14ac:dyDescent="0.3">
      <c r="A18" s="31"/>
      <c r="B18" s="16"/>
      <c r="C18" s="47"/>
      <c r="D18" s="15"/>
      <c r="E18" s="16"/>
      <c r="F18" s="15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33">
        <f t="shared" ref="T18:T81" si="0">SUM(K18:P18)</f>
        <v>0</v>
      </c>
    </row>
    <row r="19" spans="1:21" s="10" customFormat="1" ht="16.5" hidden="1" x14ac:dyDescent="0.3">
      <c r="A19" s="31" t="s">
        <v>71</v>
      </c>
      <c r="B19" s="16" t="s">
        <v>102</v>
      </c>
      <c r="C19" s="15" t="s">
        <v>103</v>
      </c>
      <c r="D19" s="56" t="s">
        <v>75</v>
      </c>
      <c r="E19" s="75">
        <v>6503</v>
      </c>
      <c r="F19" s="15">
        <v>17.277999999999999</v>
      </c>
      <c r="G19" s="48"/>
      <c r="H19" s="48"/>
      <c r="I19" s="48"/>
      <c r="J19" s="48"/>
      <c r="K19" s="48"/>
      <c r="L19" s="48"/>
      <c r="M19" s="48"/>
      <c r="N19" s="48"/>
      <c r="O19" s="48"/>
      <c r="P19" s="48">
        <f>528117-1</f>
        <v>528116</v>
      </c>
      <c r="Q19" s="48"/>
      <c r="R19" s="48"/>
      <c r="S19" s="48"/>
      <c r="T19" s="33">
        <f t="shared" si="0"/>
        <v>528116</v>
      </c>
    </row>
    <row r="20" spans="1:21" s="10" customFormat="1" ht="16.5" hidden="1" x14ac:dyDescent="0.3">
      <c r="A20" s="31" t="s">
        <v>71</v>
      </c>
      <c r="B20" s="16" t="s">
        <v>69</v>
      </c>
      <c r="C20" s="15" t="s">
        <v>103</v>
      </c>
      <c r="D20" s="56" t="s">
        <v>75</v>
      </c>
      <c r="E20" s="75">
        <v>6503</v>
      </c>
      <c r="F20" s="15">
        <v>17.277999999999999</v>
      </c>
      <c r="G20" s="48"/>
      <c r="H20" s="48"/>
      <c r="I20" s="48"/>
      <c r="J20" s="48"/>
      <c r="K20" s="48"/>
      <c r="L20" s="48"/>
      <c r="M20" s="48"/>
      <c r="N20" s="48"/>
      <c r="O20" s="48"/>
      <c r="P20" s="48">
        <v>1</v>
      </c>
      <c r="Q20" s="48"/>
      <c r="R20" s="48"/>
      <c r="S20" s="48"/>
      <c r="T20" s="33">
        <f t="shared" si="0"/>
        <v>1</v>
      </c>
    </row>
    <row r="21" spans="1:21" s="10" customFormat="1" ht="16.5" hidden="1" x14ac:dyDescent="0.3">
      <c r="A21" s="31"/>
      <c r="B21" s="16"/>
      <c r="C21" s="28"/>
      <c r="D21" s="15"/>
      <c r="E21" s="16"/>
      <c r="F21" s="15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33">
        <f t="shared" si="0"/>
        <v>0</v>
      </c>
      <c r="U21" s="54"/>
    </row>
    <row r="22" spans="1:21" s="10" customFormat="1" ht="16.5" hidden="1" x14ac:dyDescent="0.3">
      <c r="A22" s="31" t="s">
        <v>97</v>
      </c>
      <c r="B22" s="16" t="s">
        <v>98</v>
      </c>
      <c r="C22" s="15" t="s">
        <v>67</v>
      </c>
      <c r="D22" s="56" t="s">
        <v>68</v>
      </c>
      <c r="E22" s="16">
        <v>6407</v>
      </c>
      <c r="F22" s="16">
        <v>17.259</v>
      </c>
      <c r="G22" s="48"/>
      <c r="H22" s="48"/>
      <c r="I22" s="48"/>
      <c r="J22" s="48"/>
      <c r="K22" s="48"/>
      <c r="L22" s="48"/>
      <c r="M22" s="48"/>
      <c r="N22" s="48"/>
      <c r="O22" s="48">
        <v>10000</v>
      </c>
      <c r="P22" s="48"/>
      <c r="Q22" s="48"/>
      <c r="R22" s="48"/>
      <c r="S22" s="48"/>
      <c r="T22" s="33">
        <f t="shared" si="0"/>
        <v>10000</v>
      </c>
    </row>
    <row r="23" spans="1:21" s="10" customFormat="1" ht="16.5" hidden="1" x14ac:dyDescent="0.3">
      <c r="A23" s="31"/>
      <c r="B23" s="16"/>
      <c r="C23" s="47"/>
      <c r="D23" s="15"/>
      <c r="E23" s="16"/>
      <c r="F23" s="15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33">
        <f t="shared" si="0"/>
        <v>0</v>
      </c>
    </row>
    <row r="24" spans="1:21" s="10" customFormat="1" ht="16.5" hidden="1" x14ac:dyDescent="0.3">
      <c r="A24" s="31"/>
      <c r="B24" s="16"/>
      <c r="C24" s="47"/>
      <c r="D24" s="15"/>
      <c r="E24" s="16"/>
      <c r="F24" s="15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33">
        <f t="shared" si="0"/>
        <v>0</v>
      </c>
    </row>
    <row r="25" spans="1:21" s="10" customFormat="1" ht="16.5" hidden="1" x14ac:dyDescent="0.3">
      <c r="A25" s="31"/>
      <c r="B25" s="53"/>
      <c r="C25" s="28"/>
      <c r="D25" s="15"/>
      <c r="E25" s="16"/>
      <c r="F25" s="15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33">
        <f t="shared" si="0"/>
        <v>0</v>
      </c>
    </row>
    <row r="26" spans="1:21" s="10" customFormat="1" ht="16.5" hidden="1" x14ac:dyDescent="0.3">
      <c r="A26" s="31"/>
      <c r="B26" s="16"/>
      <c r="C26" s="28"/>
      <c r="D26" s="15"/>
      <c r="E26" s="16"/>
      <c r="F26" s="15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33">
        <f t="shared" si="0"/>
        <v>0</v>
      </c>
    </row>
    <row r="27" spans="1:21" s="10" customFormat="1" ht="16.5" hidden="1" x14ac:dyDescent="0.3">
      <c r="A27" s="31"/>
      <c r="B27" s="16"/>
      <c r="C27" s="28"/>
      <c r="D27" s="15"/>
      <c r="E27" s="16"/>
      <c r="F27" s="15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33">
        <f t="shared" si="0"/>
        <v>0</v>
      </c>
      <c r="U27" s="54"/>
    </row>
    <row r="28" spans="1:21" s="10" customFormat="1" ht="16.5" hidden="1" x14ac:dyDescent="0.3">
      <c r="A28" s="31"/>
      <c r="B28" s="16"/>
      <c r="C28" s="28"/>
      <c r="D28" s="15"/>
      <c r="E28" s="52"/>
      <c r="F28" s="15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33">
        <f t="shared" si="0"/>
        <v>0</v>
      </c>
    </row>
    <row r="29" spans="1:21" s="10" customFormat="1" ht="16.5" hidden="1" x14ac:dyDescent="0.3">
      <c r="A29" s="31"/>
      <c r="B29" s="16"/>
      <c r="C29" s="52"/>
      <c r="D29" s="15"/>
      <c r="E29" s="52"/>
      <c r="F29" s="15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33">
        <f t="shared" si="0"/>
        <v>0</v>
      </c>
    </row>
    <row r="30" spans="1:21" s="10" customFormat="1" ht="16.5" hidden="1" x14ac:dyDescent="0.3">
      <c r="A30" s="40"/>
      <c r="B30" s="60"/>
      <c r="C30" s="61"/>
      <c r="D30" s="30"/>
      <c r="E30" s="62"/>
      <c r="F30" s="62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33">
        <f t="shared" si="0"/>
        <v>0</v>
      </c>
    </row>
    <row r="31" spans="1:21" s="10" customFormat="1" ht="16.5" hidden="1" x14ac:dyDescent="0.3">
      <c r="A31" s="40"/>
      <c r="B31" s="16"/>
      <c r="C31" s="61"/>
      <c r="D31" s="30"/>
      <c r="E31" s="62"/>
      <c r="F31" s="62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33">
        <f t="shared" si="0"/>
        <v>0</v>
      </c>
    </row>
    <row r="32" spans="1:21" s="10" customFormat="1" ht="16.5" hidden="1" x14ac:dyDescent="0.3">
      <c r="A32" s="31"/>
      <c r="B32" s="16"/>
      <c r="C32" s="28"/>
      <c r="D32" s="15"/>
      <c r="E32" s="52"/>
      <c r="F32" s="15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33">
        <f t="shared" si="0"/>
        <v>0</v>
      </c>
    </row>
    <row r="33" spans="1:20" s="10" customFormat="1" ht="16.5" hidden="1" x14ac:dyDescent="0.3">
      <c r="A33" s="42"/>
      <c r="B33" s="16"/>
      <c r="C33" s="9"/>
      <c r="D33" s="9"/>
      <c r="E33" s="9"/>
      <c r="F33" s="9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33">
        <f t="shared" si="0"/>
        <v>0</v>
      </c>
    </row>
    <row r="34" spans="1:20" s="10" customFormat="1" ht="16.5" x14ac:dyDescent="0.3">
      <c r="A34" s="9" t="s">
        <v>8</v>
      </c>
      <c r="B34" s="11"/>
      <c r="C34" s="12"/>
      <c r="D34" s="12"/>
      <c r="E34" s="13"/>
      <c r="F34" s="14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33">
        <f t="shared" si="0"/>
        <v>0</v>
      </c>
    </row>
    <row r="35" spans="1:20" s="10" customFormat="1" ht="16.5" x14ac:dyDescent="0.3">
      <c r="A35" s="15" t="s">
        <v>79</v>
      </c>
      <c r="B35" s="11"/>
      <c r="C35" s="12"/>
      <c r="D35" s="12"/>
      <c r="E35" s="13"/>
      <c r="F35" s="14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33">
        <f t="shared" si="0"/>
        <v>0</v>
      </c>
    </row>
    <row r="36" spans="1:20" s="10" customFormat="1" ht="16.5" hidden="1" x14ac:dyDescent="0.3">
      <c r="A36" s="29" t="s">
        <v>13</v>
      </c>
      <c r="B36" s="16" t="s">
        <v>54</v>
      </c>
      <c r="C36" s="47" t="s">
        <v>80</v>
      </c>
      <c r="D36" s="76" t="s">
        <v>81</v>
      </c>
      <c r="E36" s="77" t="s">
        <v>82</v>
      </c>
      <c r="F36" s="15" t="s">
        <v>14</v>
      </c>
      <c r="G36" s="51"/>
      <c r="H36" s="51"/>
      <c r="I36" s="51"/>
      <c r="J36" s="51"/>
      <c r="K36" s="51"/>
      <c r="L36" s="51">
        <v>95000</v>
      </c>
      <c r="M36" s="51"/>
      <c r="N36" s="51"/>
      <c r="O36" s="51"/>
      <c r="P36" s="51"/>
      <c r="Q36" s="51"/>
      <c r="R36" s="51"/>
      <c r="S36" s="51"/>
      <c r="T36" s="33">
        <f t="shared" si="0"/>
        <v>95000</v>
      </c>
    </row>
    <row r="37" spans="1:20" s="10" customFormat="1" ht="17.25" thickBot="1" x14ac:dyDescent="0.35">
      <c r="A37" s="34" t="s">
        <v>16</v>
      </c>
      <c r="B37" s="68" t="s">
        <v>54</v>
      </c>
      <c r="C37" s="78" t="s">
        <v>108</v>
      </c>
      <c r="D37" s="76" t="s">
        <v>109</v>
      </c>
      <c r="E37" s="76" t="s">
        <v>110</v>
      </c>
      <c r="F37" s="16" t="s">
        <v>14</v>
      </c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>
        <v>330705.5</v>
      </c>
      <c r="R37" s="50"/>
      <c r="S37" s="50">
        <v>330705.5</v>
      </c>
      <c r="T37" s="33">
        <f>SUM(Q37:S37)</f>
        <v>661411</v>
      </c>
    </row>
    <row r="38" spans="1:20" s="10" customFormat="1" ht="17.25" thickTop="1" x14ac:dyDescent="0.3">
      <c r="A38" s="34"/>
      <c r="B38" s="16"/>
      <c r="C38" s="15"/>
      <c r="D38" s="15"/>
      <c r="E38" s="15"/>
      <c r="F38" s="16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33">
        <f t="shared" si="0"/>
        <v>0</v>
      </c>
    </row>
    <row r="39" spans="1:20" s="10" customFormat="1" ht="16.5" x14ac:dyDescent="0.3">
      <c r="A39" s="18"/>
      <c r="B39" s="16"/>
      <c r="C39" s="56"/>
      <c r="D39" s="15"/>
      <c r="E39" s="56"/>
      <c r="F39" s="16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33">
        <f t="shared" si="0"/>
        <v>0</v>
      </c>
    </row>
    <row r="40" spans="1:20" s="20" customFormat="1" ht="16.5" hidden="1" x14ac:dyDescent="0.3">
      <c r="A40" s="9" t="s">
        <v>8</v>
      </c>
      <c r="B40" s="11"/>
      <c r="C40" s="14"/>
      <c r="D40" s="14"/>
      <c r="E40" s="11"/>
      <c r="F40" s="11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33">
        <f t="shared" si="0"/>
        <v>0</v>
      </c>
    </row>
    <row r="41" spans="1:20" s="10" customFormat="1" ht="16.5" hidden="1" x14ac:dyDescent="0.3">
      <c r="A41" s="15" t="s">
        <v>26</v>
      </c>
      <c r="B41" s="11"/>
      <c r="C41" s="14"/>
      <c r="D41" s="14"/>
      <c r="E41" s="11"/>
      <c r="F41" s="11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33">
        <f t="shared" si="0"/>
        <v>0</v>
      </c>
    </row>
    <row r="42" spans="1:20" s="20" customFormat="1" ht="15" hidden="1" x14ac:dyDescent="0.25">
      <c r="A42" s="31" t="s">
        <v>27</v>
      </c>
      <c r="B42" s="43"/>
      <c r="C42" s="15"/>
      <c r="D42" s="15"/>
      <c r="E42" s="15"/>
      <c r="F42" s="15">
        <v>17.245000000000001</v>
      </c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33">
        <f t="shared" si="0"/>
        <v>0</v>
      </c>
    </row>
    <row r="43" spans="1:20" s="20" customFormat="1" ht="15" hidden="1" x14ac:dyDescent="0.25">
      <c r="A43" s="31" t="s">
        <v>27</v>
      </c>
      <c r="B43" s="16"/>
      <c r="C43" s="15"/>
      <c r="D43" s="15"/>
      <c r="E43" s="15"/>
      <c r="F43" s="15">
        <v>17.245000000000001</v>
      </c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33">
        <f t="shared" si="0"/>
        <v>0</v>
      </c>
    </row>
    <row r="44" spans="1:20" s="10" customFormat="1" ht="16.5" hidden="1" x14ac:dyDescent="0.3">
      <c r="A44" s="31" t="s">
        <v>27</v>
      </c>
      <c r="B44" s="16"/>
      <c r="C44" s="15"/>
      <c r="D44" s="15"/>
      <c r="E44" s="15"/>
      <c r="F44" s="15">
        <v>17.245000000000001</v>
      </c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33">
        <f t="shared" si="0"/>
        <v>0</v>
      </c>
    </row>
    <row r="45" spans="1:20" s="10" customFormat="1" ht="16.5" hidden="1" x14ac:dyDescent="0.3">
      <c r="A45" s="35"/>
      <c r="B45" s="43"/>
      <c r="C45" s="15"/>
      <c r="D45" s="15"/>
      <c r="E45" s="15"/>
      <c r="F45" s="15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33">
        <f t="shared" si="0"/>
        <v>0</v>
      </c>
    </row>
    <row r="46" spans="1:20" s="10" customFormat="1" ht="16.5" hidden="1" x14ac:dyDescent="0.3">
      <c r="A46" s="35"/>
      <c r="B46" s="16"/>
      <c r="C46" s="15"/>
      <c r="D46" s="15"/>
      <c r="E46" s="15"/>
      <c r="F46" s="15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33">
        <f t="shared" si="0"/>
        <v>0</v>
      </c>
    </row>
    <row r="47" spans="1:20" s="10" customFormat="1" ht="16.5" hidden="1" x14ac:dyDescent="0.3">
      <c r="A47" s="35"/>
      <c r="B47" s="16"/>
      <c r="C47" s="15"/>
      <c r="D47" s="15"/>
      <c r="E47" s="15"/>
      <c r="F47" s="15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33">
        <f t="shared" si="0"/>
        <v>0</v>
      </c>
    </row>
    <row r="48" spans="1:20" s="10" customFormat="1" ht="16.5" hidden="1" x14ac:dyDescent="0.3">
      <c r="A48" s="19"/>
      <c r="B48" s="11"/>
      <c r="C48" s="12"/>
      <c r="D48" s="12"/>
      <c r="E48" s="13"/>
      <c r="F48" s="14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33">
        <f t="shared" si="0"/>
        <v>0</v>
      </c>
    </row>
    <row r="49" spans="1:21" s="10" customFormat="1" ht="16.5" hidden="1" x14ac:dyDescent="0.3">
      <c r="A49" s="9" t="s">
        <v>8</v>
      </c>
      <c r="B49" s="11"/>
      <c r="C49" s="12"/>
      <c r="D49" s="12"/>
      <c r="E49" s="13"/>
      <c r="F49" s="14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33">
        <f t="shared" si="0"/>
        <v>0</v>
      </c>
    </row>
    <row r="50" spans="1:21" s="10" customFormat="1" ht="16.5" hidden="1" x14ac:dyDescent="0.3">
      <c r="A50" s="15" t="s">
        <v>51</v>
      </c>
      <c r="B50" s="11"/>
      <c r="C50" s="12"/>
      <c r="D50" s="12"/>
      <c r="E50" s="13"/>
      <c r="F50" s="14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33">
        <f t="shared" si="0"/>
        <v>0</v>
      </c>
    </row>
    <row r="51" spans="1:21" s="20" customFormat="1" ht="15" hidden="1" x14ac:dyDescent="0.25">
      <c r="A51" s="73" t="s">
        <v>53</v>
      </c>
      <c r="B51" s="68" t="s">
        <v>54</v>
      </c>
      <c r="C51" s="15" t="s">
        <v>55</v>
      </c>
      <c r="D51" s="15" t="s">
        <v>56</v>
      </c>
      <c r="E51" s="15" t="s">
        <v>57</v>
      </c>
      <c r="F51" s="15">
        <v>17.225000000000001</v>
      </c>
      <c r="G51" s="50"/>
      <c r="H51" s="50"/>
      <c r="I51" s="50">
        <f>420994.2-1</f>
        <v>420993.2</v>
      </c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33">
        <f t="shared" si="0"/>
        <v>0</v>
      </c>
    </row>
    <row r="52" spans="1:21" s="20" customFormat="1" ht="15" hidden="1" x14ac:dyDescent="0.25">
      <c r="A52" s="73" t="s">
        <v>53</v>
      </c>
      <c r="B52" s="61" t="s">
        <v>58</v>
      </c>
      <c r="C52" s="15" t="s">
        <v>55</v>
      </c>
      <c r="D52" s="15" t="s">
        <v>56</v>
      </c>
      <c r="E52" s="15" t="s">
        <v>57</v>
      </c>
      <c r="F52" s="15">
        <v>17.225000000000001</v>
      </c>
      <c r="G52" s="50"/>
      <c r="H52" s="50"/>
      <c r="I52" s="50">
        <v>1</v>
      </c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33">
        <f t="shared" si="0"/>
        <v>0</v>
      </c>
    </row>
    <row r="53" spans="1:21" s="20" customFormat="1" ht="15" hidden="1" x14ac:dyDescent="0.25">
      <c r="A53" s="35"/>
      <c r="B53" s="16"/>
      <c r="C53" s="15"/>
      <c r="D53" s="15"/>
      <c r="E53" s="15"/>
      <c r="F53" s="15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33">
        <f t="shared" si="0"/>
        <v>0</v>
      </c>
      <c r="U53" s="66"/>
    </row>
    <row r="54" spans="1:21" s="20" customFormat="1" ht="15" hidden="1" x14ac:dyDescent="0.25">
      <c r="A54" s="18"/>
      <c r="B54" s="16"/>
      <c r="C54" s="15"/>
      <c r="D54" s="15"/>
      <c r="E54" s="15"/>
      <c r="F54" s="15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33">
        <f t="shared" si="0"/>
        <v>0</v>
      </c>
    </row>
    <row r="55" spans="1:21" s="20" customFormat="1" ht="15" hidden="1" x14ac:dyDescent="0.25">
      <c r="A55" s="31"/>
      <c r="B55" s="16"/>
      <c r="C55" s="30"/>
      <c r="D55" s="30"/>
      <c r="E55" s="32"/>
      <c r="F55" s="15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33">
        <f t="shared" si="0"/>
        <v>0</v>
      </c>
    </row>
    <row r="56" spans="1:21" s="20" customFormat="1" ht="16.5" hidden="1" x14ac:dyDescent="0.3">
      <c r="A56" s="19"/>
      <c r="B56" s="11"/>
      <c r="C56" s="12"/>
      <c r="D56" s="12"/>
      <c r="E56" s="12"/>
      <c r="F56" s="11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33">
        <f t="shared" si="0"/>
        <v>0</v>
      </c>
    </row>
    <row r="57" spans="1:21" s="20" customFormat="1" ht="16.5" hidden="1" x14ac:dyDescent="0.3">
      <c r="A57" s="9" t="s">
        <v>8</v>
      </c>
      <c r="B57" s="11"/>
      <c r="C57" s="12"/>
      <c r="D57" s="12"/>
      <c r="E57" s="12"/>
      <c r="F57" s="14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33">
        <f t="shared" si="0"/>
        <v>0</v>
      </c>
    </row>
    <row r="58" spans="1:21" s="10" customFormat="1" ht="16.5" hidden="1" x14ac:dyDescent="0.3">
      <c r="A58" s="15" t="s">
        <v>36</v>
      </c>
      <c r="B58" s="11"/>
      <c r="C58" s="12"/>
      <c r="D58" s="12"/>
      <c r="E58" s="12"/>
      <c r="F58" s="14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33">
        <f t="shared" si="0"/>
        <v>0</v>
      </c>
    </row>
    <row r="59" spans="1:21" s="10" customFormat="1" ht="16.5" hidden="1" x14ac:dyDescent="0.3">
      <c r="A59" s="18" t="s">
        <v>35</v>
      </c>
      <c r="B59" s="16" t="s">
        <v>66</v>
      </c>
      <c r="C59" s="15" t="s">
        <v>90</v>
      </c>
      <c r="D59" s="15" t="s">
        <v>91</v>
      </c>
      <c r="E59" s="15" t="s">
        <v>92</v>
      </c>
      <c r="F59" s="16">
        <v>17.207000000000001</v>
      </c>
      <c r="G59" s="51"/>
      <c r="H59" s="51"/>
      <c r="I59" s="51"/>
      <c r="J59" s="51"/>
      <c r="K59" s="51"/>
      <c r="L59" s="51"/>
      <c r="M59" s="51"/>
      <c r="N59" s="51">
        <f>409626-1</f>
        <v>409625</v>
      </c>
      <c r="O59" s="51"/>
      <c r="P59" s="51"/>
      <c r="Q59" s="51"/>
      <c r="R59" s="51"/>
      <c r="S59" s="51"/>
      <c r="T59" s="33">
        <f t="shared" si="0"/>
        <v>409625</v>
      </c>
    </row>
    <row r="60" spans="1:21" s="10" customFormat="1" ht="16.5" hidden="1" x14ac:dyDescent="0.3">
      <c r="A60" s="18" t="s">
        <v>35</v>
      </c>
      <c r="B60" s="16" t="s">
        <v>69</v>
      </c>
      <c r="C60" s="15" t="s">
        <v>90</v>
      </c>
      <c r="D60" s="15" t="s">
        <v>91</v>
      </c>
      <c r="E60" s="15" t="s">
        <v>92</v>
      </c>
      <c r="F60" s="16">
        <v>17.207000000000001</v>
      </c>
      <c r="G60" s="50"/>
      <c r="H60" s="50"/>
      <c r="I60" s="50"/>
      <c r="J60" s="50"/>
      <c r="K60" s="50"/>
      <c r="L60" s="50"/>
      <c r="M60" s="50"/>
      <c r="N60" s="50">
        <v>1</v>
      </c>
      <c r="O60" s="50"/>
      <c r="P60" s="50"/>
      <c r="Q60" s="50"/>
      <c r="R60" s="50"/>
      <c r="S60" s="50"/>
      <c r="T60" s="33">
        <f t="shared" si="0"/>
        <v>1</v>
      </c>
    </row>
    <row r="61" spans="1:21" s="20" customFormat="1" ht="15" hidden="1" x14ac:dyDescent="0.25">
      <c r="A61" s="18" t="s">
        <v>17</v>
      </c>
      <c r="B61" s="16" t="s">
        <v>66</v>
      </c>
      <c r="C61" s="15" t="s">
        <v>90</v>
      </c>
      <c r="D61" s="15" t="s">
        <v>91</v>
      </c>
      <c r="E61" s="15" t="s">
        <v>93</v>
      </c>
      <c r="F61" s="16" t="s">
        <v>15</v>
      </c>
      <c r="G61" s="51"/>
      <c r="H61" s="51"/>
      <c r="I61" s="51"/>
      <c r="J61" s="51"/>
      <c r="K61" s="51"/>
      <c r="L61" s="51"/>
      <c r="M61" s="51"/>
      <c r="N61" s="51">
        <f>35273-1</f>
        <v>35272</v>
      </c>
      <c r="O61" s="51"/>
      <c r="P61" s="51"/>
      <c r="Q61" s="51"/>
      <c r="R61" s="51"/>
      <c r="S61" s="51"/>
      <c r="T61" s="33">
        <f t="shared" si="0"/>
        <v>35272</v>
      </c>
    </row>
    <row r="62" spans="1:21" s="10" customFormat="1" ht="16.5" hidden="1" x14ac:dyDescent="0.3">
      <c r="A62" s="18" t="s">
        <v>17</v>
      </c>
      <c r="B62" s="16" t="s">
        <v>69</v>
      </c>
      <c r="C62" s="15" t="s">
        <v>90</v>
      </c>
      <c r="D62" s="15" t="s">
        <v>91</v>
      </c>
      <c r="E62" s="15" t="s">
        <v>93</v>
      </c>
      <c r="F62" s="16" t="s">
        <v>15</v>
      </c>
      <c r="G62" s="51"/>
      <c r="H62" s="51"/>
      <c r="I62" s="51"/>
      <c r="J62" s="51"/>
      <c r="K62" s="51"/>
      <c r="L62" s="51"/>
      <c r="M62" s="51"/>
      <c r="N62" s="51">
        <v>1</v>
      </c>
      <c r="O62" s="51"/>
      <c r="P62" s="51"/>
      <c r="Q62" s="51"/>
      <c r="R62" s="51"/>
      <c r="S62" s="51"/>
      <c r="T62" s="33">
        <f t="shared" si="0"/>
        <v>1</v>
      </c>
    </row>
    <row r="63" spans="1:21" s="10" customFormat="1" ht="16.5" hidden="1" x14ac:dyDescent="0.3">
      <c r="A63" s="36" t="s">
        <v>18</v>
      </c>
      <c r="B63" s="16"/>
      <c r="C63" s="15"/>
      <c r="D63" s="28"/>
      <c r="E63" s="15"/>
      <c r="F63" s="37" t="s">
        <v>19</v>
      </c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33">
        <f t="shared" si="0"/>
        <v>0</v>
      </c>
    </row>
    <row r="64" spans="1:21" s="10" customFormat="1" ht="16.5" hidden="1" x14ac:dyDescent="0.3">
      <c r="A64" s="36" t="s">
        <v>22</v>
      </c>
      <c r="B64" s="16"/>
      <c r="C64" s="15"/>
      <c r="D64" s="15"/>
      <c r="E64" s="15"/>
      <c r="F64" s="16" t="s">
        <v>14</v>
      </c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33">
        <f t="shared" si="0"/>
        <v>0</v>
      </c>
    </row>
    <row r="65" spans="1:20" s="10" customFormat="1" ht="16.5" hidden="1" x14ac:dyDescent="0.3">
      <c r="A65" s="36" t="s">
        <v>23</v>
      </c>
      <c r="B65" s="16"/>
      <c r="C65" s="15"/>
      <c r="D65" s="15"/>
      <c r="E65" s="15"/>
      <c r="F65" s="16" t="s">
        <v>14</v>
      </c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33">
        <f t="shared" si="0"/>
        <v>0</v>
      </c>
    </row>
    <row r="66" spans="1:20" s="10" customFormat="1" ht="16.5" hidden="1" x14ac:dyDescent="0.3">
      <c r="A66" s="36" t="s">
        <v>24</v>
      </c>
      <c r="B66" s="53"/>
      <c r="C66" s="57"/>
      <c r="D66" s="57"/>
      <c r="E66" s="57"/>
      <c r="F66" s="16" t="s">
        <v>14</v>
      </c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33">
        <f t="shared" si="0"/>
        <v>0</v>
      </c>
    </row>
    <row r="67" spans="1:20" s="10" customFormat="1" ht="16.5" hidden="1" x14ac:dyDescent="0.3">
      <c r="A67" s="18" t="s">
        <v>30</v>
      </c>
      <c r="B67" s="53"/>
      <c r="C67" s="57"/>
      <c r="D67" s="59"/>
      <c r="E67" s="57"/>
      <c r="F67" s="37" t="s">
        <v>14</v>
      </c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33">
        <f t="shared" si="0"/>
        <v>0</v>
      </c>
    </row>
    <row r="68" spans="1:20" s="10" customFormat="1" ht="16.5" hidden="1" x14ac:dyDescent="0.3">
      <c r="A68" s="18" t="s">
        <v>30</v>
      </c>
      <c r="B68" s="53"/>
      <c r="C68" s="57"/>
      <c r="D68" s="59"/>
      <c r="E68" s="57"/>
      <c r="F68" s="37" t="s">
        <v>14</v>
      </c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33">
        <f t="shared" si="0"/>
        <v>0</v>
      </c>
    </row>
    <row r="69" spans="1:20" s="10" customFormat="1" ht="16.5" hidden="1" x14ac:dyDescent="0.3">
      <c r="A69" s="31" t="s">
        <v>28</v>
      </c>
      <c r="B69" s="16"/>
      <c r="C69" s="28"/>
      <c r="D69" s="28"/>
      <c r="E69" s="15"/>
      <c r="F69" s="16" t="s">
        <v>15</v>
      </c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33">
        <f t="shared" si="0"/>
        <v>0</v>
      </c>
    </row>
    <row r="70" spans="1:20" s="10" customFormat="1" ht="16.5" hidden="1" x14ac:dyDescent="0.3">
      <c r="A70" s="36" t="s">
        <v>29</v>
      </c>
      <c r="B70" s="16"/>
      <c r="C70" s="58"/>
      <c r="D70" s="28"/>
      <c r="E70" s="15"/>
      <c r="F70" s="16" t="s">
        <v>14</v>
      </c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33">
        <f t="shared" si="0"/>
        <v>0</v>
      </c>
    </row>
    <row r="71" spans="1:20" s="10" customFormat="1" ht="16.5" hidden="1" x14ac:dyDescent="0.3">
      <c r="A71" s="36" t="s">
        <v>39</v>
      </c>
      <c r="B71" s="68" t="s">
        <v>40</v>
      </c>
      <c r="C71" s="15" t="s">
        <v>41</v>
      </c>
      <c r="D71" s="28" t="s">
        <v>33</v>
      </c>
      <c r="E71" s="15" t="s">
        <v>34</v>
      </c>
      <c r="F71" s="16">
        <v>10.561</v>
      </c>
      <c r="G71" s="51">
        <v>9210.3199999999979</v>
      </c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33">
        <f t="shared" si="0"/>
        <v>0</v>
      </c>
    </row>
    <row r="72" spans="1:20" s="10" customFormat="1" ht="16.5" hidden="1" x14ac:dyDescent="0.3">
      <c r="A72" s="18" t="s">
        <v>44</v>
      </c>
      <c r="B72" s="68" t="s">
        <v>45</v>
      </c>
      <c r="C72" s="15" t="s">
        <v>46</v>
      </c>
      <c r="D72" s="15" t="s">
        <v>47</v>
      </c>
      <c r="E72" s="15" t="s">
        <v>48</v>
      </c>
      <c r="F72" s="16" t="s">
        <v>14</v>
      </c>
      <c r="G72" s="51"/>
      <c r="H72" s="51">
        <v>41286.9022738934</v>
      </c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33">
        <f t="shared" si="0"/>
        <v>0</v>
      </c>
    </row>
    <row r="73" spans="1:20" s="10" customFormat="1" ht="16.5" hidden="1" x14ac:dyDescent="0.3">
      <c r="A73" s="36"/>
      <c r="B73" s="71"/>
      <c r="C73" s="59"/>
      <c r="D73" s="72"/>
      <c r="E73" s="59"/>
      <c r="F73" s="37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33">
        <f t="shared" si="0"/>
        <v>0</v>
      </c>
    </row>
    <row r="74" spans="1:20" s="10" customFormat="1" ht="16.5" hidden="1" x14ac:dyDescent="0.3">
      <c r="A74" s="36"/>
      <c r="B74" s="71"/>
      <c r="C74" s="59"/>
      <c r="D74" s="72"/>
      <c r="E74" s="59"/>
      <c r="F74" s="37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33">
        <f t="shared" si="0"/>
        <v>0</v>
      </c>
    </row>
    <row r="75" spans="1:20" s="10" customFormat="1" ht="16.5" hidden="1" x14ac:dyDescent="0.3">
      <c r="A75" s="36"/>
      <c r="B75" s="37"/>
      <c r="C75" s="38"/>
      <c r="D75" s="38"/>
      <c r="E75" s="39"/>
      <c r="F75" s="37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33">
        <f t="shared" si="0"/>
        <v>0</v>
      </c>
    </row>
    <row r="76" spans="1:20" s="10" customFormat="1" ht="16.5" hidden="1" x14ac:dyDescent="0.3">
      <c r="A76" s="9" t="s">
        <v>8</v>
      </c>
      <c r="B76" s="37"/>
      <c r="C76" s="38"/>
      <c r="D76" s="38"/>
      <c r="E76" s="39"/>
      <c r="F76" s="37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33">
        <f t="shared" si="0"/>
        <v>0</v>
      </c>
    </row>
    <row r="77" spans="1:20" s="10" customFormat="1" ht="16.5" hidden="1" x14ac:dyDescent="0.3">
      <c r="A77" s="15" t="s">
        <v>31</v>
      </c>
      <c r="B77" s="37"/>
      <c r="C77" s="38"/>
      <c r="D77" s="38"/>
      <c r="E77" s="39"/>
      <c r="F77" s="37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33">
        <f t="shared" si="0"/>
        <v>0</v>
      </c>
    </row>
    <row r="78" spans="1:20" s="10" customFormat="1" ht="16.5" hidden="1" x14ac:dyDescent="0.3">
      <c r="A78" s="40" t="s">
        <v>20</v>
      </c>
      <c r="B78" s="16"/>
      <c r="C78" s="30"/>
      <c r="D78" s="30"/>
      <c r="E78" s="32"/>
      <c r="F78" s="28">
        <v>17.800999999999998</v>
      </c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33">
        <f t="shared" si="0"/>
        <v>0</v>
      </c>
    </row>
    <row r="79" spans="1:20" s="10" customFormat="1" ht="16.5" hidden="1" x14ac:dyDescent="0.3">
      <c r="A79" s="40" t="s">
        <v>20</v>
      </c>
      <c r="B79" s="16"/>
      <c r="C79" s="30"/>
      <c r="D79" s="30"/>
      <c r="E79" s="32"/>
      <c r="F79" s="28">
        <v>17.800999999999998</v>
      </c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33">
        <f t="shared" si="0"/>
        <v>0</v>
      </c>
    </row>
    <row r="80" spans="1:20" s="10" customFormat="1" ht="16.5" hidden="1" x14ac:dyDescent="0.3">
      <c r="A80" s="40" t="s">
        <v>32</v>
      </c>
      <c r="B80" s="16"/>
      <c r="C80" s="15"/>
      <c r="D80" s="57"/>
      <c r="E80" s="63"/>
      <c r="F80" s="15">
        <v>17.225000000000001</v>
      </c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33">
        <f t="shared" si="0"/>
        <v>0</v>
      </c>
    </row>
    <row r="81" spans="1:21" s="10" customFormat="1" ht="16.5" hidden="1" x14ac:dyDescent="0.3">
      <c r="A81" s="40"/>
      <c r="B81" s="16"/>
      <c r="C81" s="30"/>
      <c r="D81" s="30"/>
      <c r="E81" s="32"/>
      <c r="F81" s="28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33">
        <f t="shared" si="0"/>
        <v>0</v>
      </c>
      <c r="U81" s="41"/>
    </row>
    <row r="82" spans="1:21" s="10" customFormat="1" ht="16.5" hidden="1" x14ac:dyDescent="0.3">
      <c r="A82" s="40" t="s">
        <v>25</v>
      </c>
      <c r="B82" s="16"/>
      <c r="C82" s="30"/>
      <c r="D82" s="30"/>
      <c r="E82" s="32"/>
      <c r="F82" s="28">
        <v>17.800999999999998</v>
      </c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33">
        <f t="shared" ref="T82:T86" si="1">SUM(K82:P82)</f>
        <v>0</v>
      </c>
      <c r="U82" s="41"/>
    </row>
    <row r="83" spans="1:21" s="10" customFormat="1" ht="16.5" hidden="1" x14ac:dyDescent="0.3">
      <c r="A83" s="40" t="s">
        <v>25</v>
      </c>
      <c r="B83" s="16"/>
      <c r="C83" s="64"/>
      <c r="D83" s="65"/>
      <c r="E83" s="64"/>
      <c r="F83" s="28">
        <v>17.800999999999998</v>
      </c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33">
        <f t="shared" si="1"/>
        <v>0</v>
      </c>
      <c r="U83" s="41"/>
    </row>
    <row r="84" spans="1:21" s="10" customFormat="1" ht="16.5" hidden="1" x14ac:dyDescent="0.3">
      <c r="A84" s="40" t="s">
        <v>25</v>
      </c>
      <c r="B84" s="16"/>
      <c r="C84" s="30"/>
      <c r="D84" s="30"/>
      <c r="E84" s="32"/>
      <c r="F84" s="28">
        <v>17.800999999999998</v>
      </c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33">
        <f t="shared" si="1"/>
        <v>0</v>
      </c>
      <c r="U84" s="41"/>
    </row>
    <row r="85" spans="1:21" s="10" customFormat="1" ht="16.5" hidden="1" x14ac:dyDescent="0.3">
      <c r="A85" s="31" t="s">
        <v>21</v>
      </c>
      <c r="B85" s="16"/>
      <c r="C85" s="38"/>
      <c r="D85" s="38"/>
      <c r="E85" s="38"/>
      <c r="F85" s="37">
        <v>17.225000000000001</v>
      </c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33">
        <f t="shared" si="1"/>
        <v>0</v>
      </c>
    </row>
    <row r="86" spans="1:21" s="10" customFormat="1" ht="16.5" hidden="1" x14ac:dyDescent="0.3">
      <c r="A86" s="21"/>
      <c r="B86" s="14"/>
      <c r="C86" s="12"/>
      <c r="D86" s="14"/>
      <c r="E86" s="12"/>
      <c r="F86" s="14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33">
        <f t="shared" si="1"/>
        <v>0</v>
      </c>
    </row>
    <row r="87" spans="1:21" s="10" customFormat="1" ht="16.5" x14ac:dyDescent="0.3">
      <c r="A87" s="17"/>
      <c r="B87" s="17"/>
      <c r="C87" s="17"/>
      <c r="D87" s="14"/>
      <c r="E87" s="14"/>
      <c r="F87" s="14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5">
        <f t="shared" ref="T87" si="2">SUM(G87:G87)</f>
        <v>0</v>
      </c>
    </row>
    <row r="88" spans="1:21" s="10" customFormat="1" ht="16.5" x14ac:dyDescent="0.3">
      <c r="A88" s="18" t="s">
        <v>0</v>
      </c>
      <c r="B88" s="18"/>
      <c r="C88" s="22"/>
      <c r="D88" s="22"/>
      <c r="E88" s="22"/>
      <c r="F88" s="22"/>
      <c r="G88" s="50">
        <f>SUM(G6:G87)</f>
        <v>9210.3199999999979</v>
      </c>
      <c r="H88" s="50">
        <f>SUM(H72:H87)</f>
        <v>41286.9022738934</v>
      </c>
      <c r="I88" s="50">
        <f>SUM(I50:I56)</f>
        <v>420994.2</v>
      </c>
      <c r="J88" s="50">
        <f>SUM(J8:J33)</f>
        <v>788933</v>
      </c>
      <c r="K88" s="50">
        <f>SUM(K16:K87)</f>
        <v>132933</v>
      </c>
      <c r="L88" s="50">
        <f>SUM(L35:L39)</f>
        <v>95000</v>
      </c>
      <c r="M88" s="50">
        <f>SUM(M10:M38)</f>
        <v>120218</v>
      </c>
      <c r="N88" s="50">
        <f>SUM(N59:N62)</f>
        <v>444899</v>
      </c>
      <c r="O88" s="50">
        <f>SUM(O22:O33)</f>
        <v>10000</v>
      </c>
      <c r="P88" s="50">
        <f>SUM(P8:P20)</f>
        <v>528117</v>
      </c>
      <c r="Q88" s="50">
        <f>SUM(Q35:Q87)</f>
        <v>330705.5</v>
      </c>
      <c r="R88" s="50">
        <f>SUM(R12:R15)</f>
        <v>537233</v>
      </c>
      <c r="S88" s="50">
        <f>SUM(S34:S87)</f>
        <v>330705.5</v>
      </c>
      <c r="T88" s="33"/>
    </row>
    <row r="89" spans="1:21" s="10" customFormat="1" ht="16.5" x14ac:dyDescent="0.3">
      <c r="A89" s="23"/>
      <c r="B89" s="23"/>
      <c r="C89" s="24"/>
      <c r="D89" s="24"/>
      <c r="E89" s="24"/>
      <c r="F89" s="24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6"/>
    </row>
    <row r="90" spans="1:21" s="10" customFormat="1" ht="16.5" x14ac:dyDescent="0.3">
      <c r="A90" s="20" t="s">
        <v>9</v>
      </c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46"/>
    </row>
    <row r="91" spans="1:21" s="10" customFormat="1" ht="16.5" hidden="1" x14ac:dyDescent="0.3">
      <c r="A91" s="20" t="s">
        <v>37</v>
      </c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46"/>
    </row>
    <row r="92" spans="1:21" s="10" customFormat="1" ht="16.5" hidden="1" x14ac:dyDescent="0.3">
      <c r="A92" s="23" t="s">
        <v>38</v>
      </c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46"/>
    </row>
    <row r="93" spans="1:21" s="10" customFormat="1" ht="16.5" hidden="1" x14ac:dyDescent="0.3">
      <c r="A93" s="20" t="s">
        <v>49</v>
      </c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46"/>
    </row>
    <row r="94" spans="1:21" s="10" customFormat="1" ht="16.5" hidden="1" x14ac:dyDescent="0.3">
      <c r="A94" s="20" t="s">
        <v>50</v>
      </c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46"/>
    </row>
    <row r="95" spans="1:21" s="10" customFormat="1" ht="16.5" hidden="1" x14ac:dyDescent="0.3">
      <c r="A95" s="20" t="s">
        <v>59</v>
      </c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46"/>
    </row>
    <row r="96" spans="1:21" s="10" customFormat="1" ht="16.5" hidden="1" x14ac:dyDescent="0.3">
      <c r="A96" s="20" t="s">
        <v>60</v>
      </c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46"/>
    </row>
    <row r="97" spans="1:20" s="10" customFormat="1" ht="16.5" hidden="1" x14ac:dyDescent="0.3">
      <c r="A97" s="20" t="s">
        <v>63</v>
      </c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46"/>
    </row>
    <row r="98" spans="1:20" s="10" customFormat="1" ht="16.5" hidden="1" x14ac:dyDescent="0.3">
      <c r="A98" s="20" t="s">
        <v>64</v>
      </c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46"/>
    </row>
    <row r="99" spans="1:20" s="10" customFormat="1" ht="16.5" hidden="1" x14ac:dyDescent="0.3">
      <c r="A99" s="20" t="s">
        <v>73</v>
      </c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46"/>
    </row>
    <row r="100" spans="1:20" s="10" customFormat="1" ht="16.5" hidden="1" x14ac:dyDescent="0.3">
      <c r="A100" s="20" t="s">
        <v>74</v>
      </c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46"/>
    </row>
    <row r="101" spans="1:20" s="10" customFormat="1" ht="16.5" hidden="1" x14ac:dyDescent="0.3">
      <c r="A101" s="20" t="s">
        <v>78</v>
      </c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46"/>
    </row>
    <row r="102" spans="1:20" s="10" customFormat="1" ht="16.5" hidden="1" x14ac:dyDescent="0.3">
      <c r="A102" s="20" t="s">
        <v>77</v>
      </c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46"/>
    </row>
    <row r="103" spans="1:20" s="10" customFormat="1" ht="16.5" hidden="1" x14ac:dyDescent="0.3">
      <c r="A103" s="20" t="s">
        <v>87</v>
      </c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46"/>
    </row>
    <row r="104" spans="1:20" s="10" customFormat="1" ht="16.5" hidden="1" x14ac:dyDescent="0.3">
      <c r="A104" s="20" t="s">
        <v>88</v>
      </c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46"/>
    </row>
    <row r="105" spans="1:20" s="10" customFormat="1" ht="16.5" hidden="1" x14ac:dyDescent="0.3">
      <c r="A105" s="20" t="s">
        <v>95</v>
      </c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46"/>
    </row>
    <row r="106" spans="1:20" s="10" customFormat="1" ht="16.5" hidden="1" x14ac:dyDescent="0.3">
      <c r="A106" s="20" t="s">
        <v>94</v>
      </c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46"/>
    </row>
    <row r="107" spans="1:20" ht="15" hidden="1" x14ac:dyDescent="0.25">
      <c r="A107" s="20" t="s">
        <v>99</v>
      </c>
    </row>
    <row r="108" spans="1:20" ht="15" hidden="1" x14ac:dyDescent="0.25">
      <c r="A108" s="20" t="s">
        <v>100</v>
      </c>
    </row>
    <row r="109" spans="1:20" ht="15" hidden="1" x14ac:dyDescent="0.25">
      <c r="A109" s="20" t="s">
        <v>105</v>
      </c>
    </row>
    <row r="110" spans="1:20" ht="15" hidden="1" x14ac:dyDescent="0.25">
      <c r="A110" s="20" t="s">
        <v>104</v>
      </c>
    </row>
    <row r="111" spans="1:20" ht="15" hidden="1" x14ac:dyDescent="0.25">
      <c r="A111" s="20" t="s">
        <v>111</v>
      </c>
    </row>
    <row r="112" spans="1:20" ht="15" hidden="1" x14ac:dyDescent="0.25">
      <c r="A112" s="20" t="s">
        <v>107</v>
      </c>
    </row>
    <row r="113" spans="1:1" ht="15" hidden="1" x14ac:dyDescent="0.25">
      <c r="A113" s="20" t="s">
        <v>115</v>
      </c>
    </row>
    <row r="114" spans="1:1" ht="15" hidden="1" x14ac:dyDescent="0.25">
      <c r="A114" s="20" t="s">
        <v>114</v>
      </c>
    </row>
    <row r="115" spans="1:1" ht="15" x14ac:dyDescent="0.25">
      <c r="A115" s="20" t="s">
        <v>117</v>
      </c>
    </row>
    <row r="116" spans="1:1" ht="15" x14ac:dyDescent="0.25">
      <c r="A116" s="20" t="s">
        <v>107</v>
      </c>
    </row>
    <row r="117" spans="1:1" ht="15" x14ac:dyDescent="0.25">
      <c r="A117" s="20"/>
    </row>
    <row r="118" spans="1:1" ht="15" x14ac:dyDescent="0.25">
      <c r="A118" s="20"/>
    </row>
    <row r="119" spans="1:1" ht="15" x14ac:dyDescent="0.25">
      <c r="A119" s="20"/>
    </row>
    <row r="120" spans="1:1" ht="15" x14ac:dyDescent="0.25">
      <c r="A120" s="20"/>
    </row>
    <row r="121" spans="1:1" ht="15" x14ac:dyDescent="0.25">
      <c r="A121" s="20"/>
    </row>
    <row r="122" spans="1:1" ht="15" x14ac:dyDescent="0.25">
      <c r="A122" s="20"/>
    </row>
    <row r="123" spans="1:1" ht="15" x14ac:dyDescent="0.25">
      <c r="A123" s="20"/>
    </row>
    <row r="124" spans="1:1" ht="15" x14ac:dyDescent="0.25">
      <c r="A124" s="20"/>
    </row>
    <row r="125" spans="1:1" ht="15" x14ac:dyDescent="0.25">
      <c r="A125" s="20"/>
    </row>
    <row r="126" spans="1:1" ht="15" x14ac:dyDescent="0.25">
      <c r="A126" s="20"/>
    </row>
    <row r="127" spans="1:1" ht="15" x14ac:dyDescent="0.25">
      <c r="A127" s="20"/>
    </row>
    <row r="128" spans="1:1" ht="15" x14ac:dyDescent="0.25">
      <c r="A128" s="20"/>
    </row>
  </sheetData>
  <mergeCells count="1">
    <mergeCell ref="B1:G1"/>
  </mergeCells>
  <phoneticPr fontId="0" type="noConversion"/>
  <pageMargins left="0.5" right="0" top="0.25" bottom="0.25" header="0" footer="0"/>
  <pageSetup scale="65" orientation="landscape" r:id="rId1"/>
  <headerFooter alignWithMargins="0">
    <oddHeader xml:space="preserve">&amp;C
</oddHeader>
    <oddFooter>&amp;L&amp;D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49900388E66A4BBF14DD5FE82EBE3E" ma:contentTypeVersion="8" ma:contentTypeDescription="Create a new document." ma:contentTypeScope="" ma:versionID="aecd252f78b170dd48506b9e8e691041">
  <xsd:schema xmlns:xsd="http://www.w3.org/2001/XMLSchema" xmlns:xs="http://www.w3.org/2001/XMLSchema" xmlns:p="http://schemas.microsoft.com/office/2006/metadata/properties" xmlns:ns2="88036c58-7af7-42dc-ad5c-0a8abdb3881a" xmlns:ns3="b72976aa-e7d9-498e-b08a-d3d9e47e4056" targetNamespace="http://schemas.microsoft.com/office/2006/metadata/properties" ma:root="true" ma:fieldsID="723bc19fb55f1a06e9bf4dc6fa2d8d91" ns2:_="" ns3:_="">
    <xsd:import namespace="88036c58-7af7-42dc-ad5c-0a8abdb3881a"/>
    <xsd:import namespace="b72976aa-e7d9-498e-b08a-d3d9e47e40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036c58-7af7-42dc-ad5c-0a8abdb388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2976aa-e7d9-498e-b08a-d3d9e47e405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0316761-7AC2-47FA-8EB9-C8CA70D8EE6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E9D8-011A-4963-87D8-AF96C85C740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53C2F024-9F82-40AB-B276-34983151DB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036c58-7af7-42dc-ad5c-0a8abdb3881a"/>
    <ds:schemaRef ds:uri="b72976aa-e7d9-498e-b08a-d3d9e47e40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BROCKTON</vt:lpstr>
      <vt:lpstr>BROCKTON!Print_Area</vt:lpstr>
    </vt:vector>
  </TitlesOfParts>
  <Company>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DMANN</dc:creator>
  <cp:lastModifiedBy>Howard, Patricia (EOL)</cp:lastModifiedBy>
  <cp:lastPrinted>2019-01-09T16:12:46Z</cp:lastPrinted>
  <dcterms:created xsi:type="dcterms:W3CDTF">2000-04-13T13:33:42Z</dcterms:created>
  <dcterms:modified xsi:type="dcterms:W3CDTF">2023-01-10T22:12:11Z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0x010100EA49900388E66A4BBF14DD5FE82EBE3E</vt:lpwstr>
  </property>
</Properties>
</file>