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massgov-my.sharepoint.com/personal/milly_ruiz_mass_gov/Documents/Finance 22/FINANCE 23/BROCKTON/"/>
    </mc:Choice>
  </mc:AlternateContent>
  <xr:revisionPtr revIDLastSave="0" documentId="8_{E5911284-F588-4A16-A3A8-21F451403778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BROCKTON" sheetId="2" r:id="rId1"/>
  </sheets>
  <definedNames>
    <definedName name="_xlnm.Print_Area" localSheetId="0">BROCKTON!$A$1:$H$90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W43" i="2" l="1"/>
  <c r="W42" i="2"/>
  <c r="V42" i="2"/>
  <c r="V88" i="2" s="1"/>
  <c r="U88" i="2"/>
  <c r="W72" i="2"/>
  <c r="T88" i="2"/>
  <c r="W37" i="2"/>
  <c r="S13" i="2"/>
  <c r="S88" i="2" s="1"/>
  <c r="W14" i="2"/>
  <c r="R88" i="2"/>
  <c r="Q19" i="2"/>
  <c r="W19" i="2" s="1"/>
  <c r="W18" i="2"/>
  <c r="W20" i="2"/>
  <c r="W21" i="2"/>
  <c r="W22" i="2"/>
  <c r="W23" i="2"/>
  <c r="W24" i="2"/>
  <c r="W25" i="2"/>
  <c r="W26" i="2"/>
  <c r="W27" i="2"/>
  <c r="W28" i="2"/>
  <c r="W29" i="2"/>
  <c r="W30" i="2"/>
  <c r="W31" i="2"/>
  <c r="W32" i="2"/>
  <c r="W33" i="2"/>
  <c r="W34" i="2"/>
  <c r="W35" i="2"/>
  <c r="W36" i="2"/>
  <c r="W38" i="2"/>
  <c r="W39" i="2"/>
  <c r="W40" i="2"/>
  <c r="W47" i="2"/>
  <c r="W48" i="2"/>
  <c r="W49" i="2"/>
  <c r="W50" i="2"/>
  <c r="W51" i="2"/>
  <c r="W52" i="2"/>
  <c r="W53" i="2"/>
  <c r="W54" i="2"/>
  <c r="W55" i="2"/>
  <c r="W56" i="2"/>
  <c r="W57" i="2"/>
  <c r="W58" i="2"/>
  <c r="W60" i="2"/>
  <c r="W62" i="2"/>
  <c r="W63" i="2"/>
  <c r="W64" i="2"/>
  <c r="W65" i="2"/>
  <c r="W66" i="2"/>
  <c r="W67" i="2"/>
  <c r="W68" i="2"/>
  <c r="W69" i="2"/>
  <c r="W70" i="2"/>
  <c r="W71" i="2"/>
  <c r="W73" i="2"/>
  <c r="W74" i="2"/>
  <c r="W75" i="2"/>
  <c r="W76" i="2"/>
  <c r="W77" i="2"/>
  <c r="W78" i="2"/>
  <c r="W79" i="2"/>
  <c r="W80" i="2"/>
  <c r="W81" i="2"/>
  <c r="W82" i="2"/>
  <c r="W83" i="2"/>
  <c r="W84" i="2"/>
  <c r="W85" i="2"/>
  <c r="W86" i="2"/>
  <c r="W17" i="2"/>
  <c r="P88" i="2"/>
  <c r="O61" i="2"/>
  <c r="W61" i="2" s="1"/>
  <c r="O59" i="2"/>
  <c r="W59" i="2" s="1"/>
  <c r="W11" i="2"/>
  <c r="W10" i="2"/>
  <c r="N88" i="2"/>
  <c r="W13" i="2" l="1"/>
  <c r="Q88" i="2"/>
  <c r="O88" i="2"/>
  <c r="M88" i="2"/>
  <c r="L16" i="2"/>
  <c r="W9" i="2"/>
  <c r="K8" i="2"/>
  <c r="W8" i="2" s="1"/>
  <c r="J51" i="2"/>
  <c r="J88" i="2" s="1"/>
  <c r="I88" i="2"/>
  <c r="W87" i="2"/>
  <c r="H88" i="2"/>
  <c r="L88" i="2" l="1"/>
  <c r="W16" i="2"/>
  <c r="K88" i="2"/>
</calcChain>
</file>

<file path=xl/sharedStrings.xml><?xml version="1.0" encoding="utf-8"?>
<sst xmlns="http://schemas.openxmlformats.org/spreadsheetml/2006/main" count="223" uniqueCount="132">
  <si>
    <t xml:space="preserve">             TOTAL</t>
  </si>
  <si>
    <t>CFDA #</t>
  </si>
  <si>
    <t>SERVICE DATES</t>
  </si>
  <si>
    <t>PROGRAM NAME</t>
  </si>
  <si>
    <t>APPR CODE</t>
  </si>
  <si>
    <t>PHASE CODE</t>
  </si>
  <si>
    <t>TOTAL</t>
  </si>
  <si>
    <t>BUDGET SHEET</t>
  </si>
  <si>
    <t>MMARS DOCUMENT ID</t>
  </si>
  <si>
    <t xml:space="preserve"> DESCRIPTION:</t>
  </si>
  <si>
    <t>ONE STOP CAREER CENTERS</t>
  </si>
  <si>
    <t xml:space="preserve"> </t>
  </si>
  <si>
    <t>BROCKTON WIB</t>
  </si>
  <si>
    <t>WORKFORCE TRAINING FUND</t>
  </si>
  <si>
    <t>N/A</t>
  </si>
  <si>
    <t>17.207</t>
  </si>
  <si>
    <t>STATE ONE STOP</t>
  </si>
  <si>
    <t>WP 10%</t>
  </si>
  <si>
    <t>DOE -ELEMENTARY &amp; SECONDARY ED</t>
  </si>
  <si>
    <t>84.002A</t>
  </si>
  <si>
    <t>DVOP</t>
  </si>
  <si>
    <t>ELDER AFFAIRS</t>
  </si>
  <si>
    <t>DOE-CAREER PATHWAYS</t>
  </si>
  <si>
    <t>MA COMMISSION FOR THE BLIND</t>
  </si>
  <si>
    <t>LVER</t>
  </si>
  <si>
    <t>ALLOCATION FOR UI SERVICES</t>
  </si>
  <si>
    <t>DTA</t>
  </si>
  <si>
    <t>MA REHAB COMMISSION (SERVICE DATE 7.1.2020-9.30.2021)</t>
  </si>
  <si>
    <t>CT EOL 21CCBWIBVETSUI</t>
  </si>
  <si>
    <t>UI</t>
  </si>
  <si>
    <t>4400-3067</t>
  </si>
  <si>
    <t>K103</t>
  </si>
  <si>
    <t>WP 90%</t>
  </si>
  <si>
    <t>CT EOL 23CCBWIBWP</t>
  </si>
  <si>
    <t>INITIAL AWARD FY23 JULY 29, 2022</t>
  </si>
  <si>
    <t>TO ADD DTA WPP EXPANSION FUNDS</t>
  </si>
  <si>
    <t>DTA WPP EXPANSION FUNDS</t>
  </si>
  <si>
    <t>JULY 1, 2022-SEPT 30, 2022</t>
  </si>
  <si>
    <t>F20223067</t>
  </si>
  <si>
    <t>INITIAL AWARD FY23</t>
  </si>
  <si>
    <t>BUDGET #1 FY23</t>
  </si>
  <si>
    <t>FY23 WPP PROGRAM</t>
  </si>
  <si>
    <t>SPSS2023</t>
  </si>
  <si>
    <t>4400-1979</t>
  </si>
  <si>
    <t>K227</t>
  </si>
  <si>
    <t>BUDGET #1 FY23 AUGUST 25, 2022</t>
  </si>
  <si>
    <t>TO ADD FY23 WPP FUNDS</t>
  </si>
  <si>
    <t>CT EOL 23CCBWIBNEGREA</t>
  </si>
  <si>
    <t>BUDGET #2 FY23</t>
  </si>
  <si>
    <r>
      <t>RESEA</t>
    </r>
    <r>
      <rPr>
        <b/>
        <sz val="11"/>
        <color indexed="10"/>
        <rFont val="Book Antiqua"/>
        <family val="1"/>
      </rPr>
      <t xml:space="preserve"> (SERVICE DATE JAN 1, 2022-SEPTEMBER 30, 2023)</t>
    </r>
  </si>
  <si>
    <t>JULY 1, 2022-JUNE 30, 2023</t>
  </si>
  <si>
    <t>FUIREA22</t>
  </si>
  <si>
    <t>7002-6624</t>
  </si>
  <si>
    <t>UIRE</t>
  </si>
  <si>
    <t>JULY 1, 2023-SEPT 30,2023</t>
  </si>
  <si>
    <t>BUDGET #2 FY23 AUGUST 31, 2022</t>
  </si>
  <si>
    <t>TO ADD RESEA FUNDS</t>
  </si>
  <si>
    <t>CT EOL 23CCBWIBWIA</t>
  </si>
  <si>
    <t>BUDGET #3 FY23</t>
  </si>
  <si>
    <t>BUDGET #3 FY23 SEPTEMBER 30, 2022</t>
  </si>
  <si>
    <t xml:space="preserve">TO ADD FY23 YOUTH </t>
  </si>
  <si>
    <r>
      <t>YOUTH</t>
    </r>
    <r>
      <rPr>
        <b/>
        <sz val="11"/>
        <color indexed="10"/>
        <rFont val="Book Antiqua"/>
        <family val="1"/>
      </rPr>
      <t xml:space="preserve"> (SERVICE DATE: APRIL 1, 2022-JUNE 30, 2024)</t>
    </r>
  </si>
  <si>
    <t>JULY 1, 2022-JUNE 30,  2023</t>
  </si>
  <si>
    <t>FWIAYTH23</t>
  </si>
  <si>
    <t>7003-1631</t>
  </si>
  <si>
    <t>JULY 1, 2023-JUNE 30,  2024</t>
  </si>
  <si>
    <t>BUDGET #4 FY23</t>
  </si>
  <si>
    <t>DISLOCATED WORKER</t>
  </si>
  <si>
    <t>FWIADWK23A</t>
  </si>
  <si>
    <t>BUDGET #4 FY23 OCTOBER 3, 2022</t>
  </si>
  <si>
    <t>TO ADD FY23 DISLOCATED WORKER</t>
  </si>
  <si>
    <t>7003-1778</t>
  </si>
  <si>
    <t>BUDGET #5 FY23</t>
  </si>
  <si>
    <t>TO ADD WTF FUNDS</t>
  </si>
  <si>
    <t>BUDGET #5 FY23 OCTOBER 20, 2022</t>
  </si>
  <si>
    <t>CT EOL 23CCBWIBSOSWTF</t>
  </si>
  <si>
    <t>WTRUSTF23</t>
  </si>
  <si>
    <t>7003-0135</t>
  </si>
  <si>
    <t>K264</t>
  </si>
  <si>
    <t>BUDGET #6 FY23</t>
  </si>
  <si>
    <t>ADULT</t>
  </si>
  <si>
    <t>FWIAADT23A</t>
  </si>
  <si>
    <t>7003-1630</t>
  </si>
  <si>
    <t>BUDGET #6 FY23 OCTOBER 20, 2022</t>
  </si>
  <si>
    <t>TO ADD FY23 ADULT</t>
  </si>
  <si>
    <t>BUDGET #7 FY23</t>
  </si>
  <si>
    <t>FES2023</t>
  </si>
  <si>
    <t>7002-6626</t>
  </si>
  <si>
    <t>K105</t>
  </si>
  <si>
    <t>K107</t>
  </si>
  <si>
    <t>TO ADD FY23 WP FUNDS</t>
  </si>
  <si>
    <t>BUDGET #7 FY23 OCTOBER 21, 2022</t>
  </si>
  <si>
    <t>BUDGET #8 FY23</t>
  </si>
  <si>
    <t>MassHire Award COLLABORATION</t>
  </si>
  <si>
    <t>OCTOBER 17, 2022-JUNE 30,2023</t>
  </si>
  <si>
    <t>BUDGET #8 FY23 NOVEMBER 4, 2022</t>
  </si>
  <si>
    <t>TO ADD MassHire AWARD</t>
  </si>
  <si>
    <t>BUDGET #9 FY23</t>
  </si>
  <si>
    <t>OCTOBER 1, 2022-JUNE 30,  2023</t>
  </si>
  <si>
    <t>FWIADWK23B</t>
  </si>
  <si>
    <t>TO ADD FY23 DISLOCATED WORKER FUND</t>
  </si>
  <si>
    <t>BUDGET #9 FY23 DECEMBER 8, 2022</t>
  </si>
  <si>
    <t>BUDGET #10 FY23</t>
  </si>
  <si>
    <t>TO ADD FY23 STATE ONE STOP FUND</t>
  </si>
  <si>
    <t>STOSCC2023</t>
  </si>
  <si>
    <t>7003-0803</t>
  </si>
  <si>
    <t>K284</t>
  </si>
  <si>
    <t>BUDGET #10 FY23 DECEMBER 13, 2022</t>
  </si>
  <si>
    <t>FWIAADT23B</t>
  </si>
  <si>
    <t>BUDGET #11 FY23</t>
  </si>
  <si>
    <t>TO ADD FY23 ADULT FUNDS</t>
  </si>
  <si>
    <t>BUDGET #11 FY23 DECEMBER 19, 2022</t>
  </si>
  <si>
    <t>BUDGET #12 FY23</t>
  </si>
  <si>
    <t>BUDGET #12 FY23 JANUARY 10, 2023</t>
  </si>
  <si>
    <t>BUDGET #13 FY23</t>
  </si>
  <si>
    <t>TO INCREASE WPP PROGRAM</t>
  </si>
  <si>
    <t>BUDGET #13 FY23 JANUARY 12, 2023</t>
  </si>
  <si>
    <t>FAIN #</t>
  </si>
  <si>
    <t>AA-38535-22-55-A-25</t>
  </si>
  <si>
    <t>ES38736-22-55-A-25</t>
  </si>
  <si>
    <t>TA38685-22-55-A-25</t>
  </si>
  <si>
    <t>DV35786-21-55-5-25</t>
  </si>
  <si>
    <t>DUNS:   947581567</t>
  </si>
  <si>
    <t>CT EOL 23CCBWIBTRADE</t>
  </si>
  <si>
    <t>BUDGET #14 FY23</t>
  </si>
  <si>
    <t>TO ADD TRADE FUNDS</t>
  </si>
  <si>
    <t>BUDGET #14 FY23 JANUARY 25, 2023</t>
  </si>
  <si>
    <t>TRADE (SERVICE DATE: 10/1/2021-9/30/2024)</t>
  </si>
  <si>
    <t>FTRADE 2022</t>
  </si>
  <si>
    <t>7003-1010</t>
  </si>
  <si>
    <t>K102</t>
  </si>
  <si>
    <t>JULY 1, 2023 - SEPTEMBER 30,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</si>
</sst>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</numFmts>
  <fonts count="20" x14ac:knownFonts="1">
    <font>
      <sz val="10"/>
      <name val="Arial"/>
    </font>
    <font>
      <sz val="10"/>
      <name val="Arial"/>
      <family val="2"/>
    </font>
    <font>
      <sz val="14"/>
      <name val="Book Antiqua"/>
      <family val="1"/>
    </font>
    <font>
      <sz val="9"/>
      <name val="Book Antiqua"/>
      <family val="1"/>
    </font>
    <font>
      <b/>
      <sz val="10"/>
      <name val="Book Antiqua"/>
      <family val="1"/>
    </font>
    <font>
      <b/>
      <sz val="16"/>
      <name val="Book Antiqua"/>
      <family val="1"/>
    </font>
    <font>
      <sz val="10"/>
      <name val="Book Antiqua"/>
      <family val="1"/>
    </font>
    <font>
      <sz val="11"/>
      <name val="Book Antiqua"/>
      <family val="1"/>
    </font>
    <font>
      <b/>
      <sz val="11"/>
      <name val="Book Antiqua"/>
      <family val="1"/>
    </font>
    <font>
      <b/>
      <sz val="12"/>
      <name val="Book Antiqua"/>
      <family val="1"/>
    </font>
    <font>
      <b/>
      <sz val="11.5"/>
      <name val="Book Antiqua"/>
      <family val="1"/>
    </font>
    <font>
      <sz val="12"/>
      <name val="Book Antiqua"/>
      <family val="1"/>
    </font>
    <font>
      <sz val="12"/>
      <name val="Times New Roman"/>
      <family val="1"/>
    </font>
    <font>
      <b/>
      <sz val="11"/>
      <color indexed="10"/>
      <name val="Book Antiqua"/>
      <family val="1"/>
    </font>
    <font>
      <b/>
      <sz val="11"/>
      <color theme="1"/>
      <name val="Book Antiqua"/>
      <family val="1"/>
    </font>
    <font>
      <b/>
      <sz val="11"/>
      <color rgb="FF000000"/>
      <name val="Book Antiqua"/>
      <family val="1"/>
    </font>
    <font>
      <sz val="11"/>
      <color theme="1"/>
      <name val="Book Antiqua"/>
      <family val="1"/>
    </font>
    <font>
      <b/>
      <sz val="11"/>
      <color rgb="FF242424"/>
      <name val="Book Antiqua"/>
      <family val="1"/>
    </font>
    <font>
      <sz val="14"/>
      <color theme="1"/>
      <name val="Book Antiqua"/>
      <family val="1"/>
    </font>
    <font>
      <sz val="11"/>
      <color rgb="FF000000"/>
      <name val="Book Antiqua"/>
      <family val="1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rgb="FFD1D1D1"/>
      </right>
      <top/>
      <bottom style="thick">
        <color rgb="FFD1D1D1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37" fontId="12" fillId="0" borderId="0"/>
  </cellStyleXfs>
  <cellXfs count="84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/>
    <xf numFmtId="0" fontId="5" fillId="0" borderId="0" xfId="0" applyFont="1"/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7" fillId="0" borderId="0" xfId="0" applyFont="1"/>
    <xf numFmtId="0" fontId="7" fillId="0" borderId="1" xfId="0" quotePrefix="1" applyFont="1" applyBorder="1" applyAlignment="1">
      <alignment horizontal="center"/>
    </xf>
    <xf numFmtId="0" fontId="7" fillId="0" borderId="1" xfId="0" applyFont="1" applyBorder="1" applyAlignment="1">
      <alignment horizontal="center" wrapText="1"/>
    </xf>
    <xf numFmtId="49" fontId="7" fillId="0" borderId="1" xfId="0" applyNumberFormat="1" applyFont="1" applyBorder="1" applyAlignment="1">
      <alignment horizontal="center" wrapText="1"/>
    </xf>
    <xf numFmtId="0" fontId="7" fillId="0" borderId="1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8" fillId="0" borderId="1" xfId="0" quotePrefix="1" applyFont="1" applyBorder="1" applyAlignment="1">
      <alignment horizontal="center"/>
    </xf>
    <xf numFmtId="0" fontId="7" fillId="0" borderId="1" xfId="0" applyFont="1" applyBorder="1"/>
    <xf numFmtId="0" fontId="8" fillId="0" borderId="1" xfId="0" applyFont="1" applyBorder="1" applyAlignment="1">
      <alignment horizontal="left"/>
    </xf>
    <xf numFmtId="0" fontId="7" fillId="0" borderId="1" xfId="0" applyFont="1" applyBorder="1" applyAlignment="1">
      <alignment horizontal="left"/>
    </xf>
    <xf numFmtId="0" fontId="8" fillId="0" borderId="0" xfId="0" applyFont="1"/>
    <xf numFmtId="0" fontId="7" fillId="0" borderId="1" xfId="0" applyFont="1" applyBorder="1" applyAlignment="1">
      <alignment wrapText="1"/>
    </xf>
    <xf numFmtId="43" fontId="8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left"/>
    </xf>
    <xf numFmtId="43" fontId="8" fillId="0" borderId="0" xfId="0" applyNumberFormat="1" applyFont="1" applyAlignment="1">
      <alignment horizontal="center"/>
    </xf>
    <xf numFmtId="7" fontId="8" fillId="0" borderId="0" xfId="1" applyNumberFormat="1" applyFont="1" applyFill="1" applyBorder="1" applyAlignment="1">
      <alignment horizontal="center"/>
    </xf>
    <xf numFmtId="44" fontId="8" fillId="0" borderId="0" xfId="1" applyFont="1" applyFill="1" applyBorder="1"/>
    <xf numFmtId="0" fontId="7" fillId="0" borderId="0" xfId="0" applyFont="1" applyAlignment="1">
      <alignment horizontal="center"/>
    </xf>
    <xf numFmtId="0" fontId="8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wrapText="1"/>
    </xf>
    <xf numFmtId="0" fontId="8" fillId="0" borderId="1" xfId="0" applyFont="1" applyBorder="1" applyAlignment="1">
      <alignment horizontal="center" wrapText="1"/>
    </xf>
    <xf numFmtId="0" fontId="8" fillId="0" borderId="2" xfId="0" applyFont="1" applyBorder="1" applyAlignment="1">
      <alignment horizontal="left"/>
    </xf>
    <xf numFmtId="49" fontId="8" fillId="0" borderId="1" xfId="0" applyNumberFormat="1" applyFont="1" applyBorder="1" applyAlignment="1">
      <alignment horizontal="center" wrapText="1"/>
    </xf>
    <xf numFmtId="44" fontId="8" fillId="0" borderId="1" xfId="1" applyFont="1" applyBorder="1" applyAlignment="1">
      <alignment horizontal="center" vertical="center"/>
    </xf>
    <xf numFmtId="0" fontId="8" fillId="0" borderId="1" xfId="0" applyFont="1" applyBorder="1" applyAlignment="1">
      <alignment wrapText="1"/>
    </xf>
    <xf numFmtId="0" fontId="8" fillId="0" borderId="1" xfId="0" applyFont="1" applyBorder="1"/>
    <xf numFmtId="0" fontId="8" fillId="0" borderId="3" xfId="0" applyFont="1" applyBorder="1" applyAlignment="1">
      <alignment horizontal="left"/>
    </xf>
    <xf numFmtId="0" fontId="8" fillId="0" borderId="3" xfId="0" quotePrefix="1" applyFont="1" applyBorder="1" applyAlignment="1">
      <alignment horizontal="center"/>
    </xf>
    <xf numFmtId="0" fontId="8" fillId="0" borderId="3" xfId="0" applyFont="1" applyBorder="1" applyAlignment="1">
      <alignment horizontal="center" wrapText="1"/>
    </xf>
    <xf numFmtId="49" fontId="8" fillId="0" borderId="3" xfId="0" applyNumberFormat="1" applyFont="1" applyBorder="1" applyAlignment="1">
      <alignment horizontal="center" wrapText="1"/>
    </xf>
    <xf numFmtId="0" fontId="8" fillId="0" borderId="2" xfId="0" applyFont="1" applyBorder="1" applyAlignment="1">
      <alignment wrapText="1"/>
    </xf>
    <xf numFmtId="7" fontId="7" fillId="0" borderId="0" xfId="0" applyNumberFormat="1" applyFont="1"/>
    <xf numFmtId="0" fontId="11" fillId="0" borderId="1" xfId="0" applyFont="1" applyBorder="1" applyAlignment="1">
      <alignment horizontal="left"/>
    </xf>
    <xf numFmtId="0" fontId="8" fillId="0" borderId="2" xfId="0" quotePrefix="1" applyFont="1" applyBorder="1" applyAlignment="1">
      <alignment horizontal="center"/>
    </xf>
    <xf numFmtId="44" fontId="3" fillId="0" borderId="0" xfId="1" applyFont="1"/>
    <xf numFmtId="44" fontId="8" fillId="0" borderId="4" xfId="1" applyFont="1" applyBorder="1" applyAlignment="1">
      <alignment horizontal="center" vertical="center"/>
    </xf>
    <xf numFmtId="44" fontId="7" fillId="0" borderId="0" xfId="1" applyFont="1"/>
    <xf numFmtId="0" fontId="14" fillId="0" borderId="1" xfId="0" applyFont="1" applyBorder="1" applyAlignment="1">
      <alignment horizontal="center" vertical="center"/>
    </xf>
    <xf numFmtId="44" fontId="8" fillId="0" borderId="1" xfId="1" applyFont="1" applyFill="1" applyBorder="1" applyAlignment="1">
      <alignment horizontal="center" vertical="center" wrapText="1"/>
    </xf>
    <xf numFmtId="44" fontId="7" fillId="0" borderId="1" xfId="1" applyFont="1" applyFill="1" applyBorder="1" applyAlignment="1">
      <alignment horizontal="center"/>
    </xf>
    <xf numFmtId="44" fontId="8" fillId="0" borderId="1" xfId="1" applyFont="1" applyFill="1" applyBorder="1" applyAlignment="1">
      <alignment horizontal="center"/>
    </xf>
    <xf numFmtId="44" fontId="8" fillId="0" borderId="1" xfId="1" applyFont="1" applyFill="1" applyBorder="1" applyAlignment="1">
      <alignment horizontal="center" wrapText="1"/>
    </xf>
    <xf numFmtId="0" fontId="14" fillId="0" borderId="0" xfId="0" applyFont="1" applyAlignment="1">
      <alignment horizontal="center"/>
    </xf>
    <xf numFmtId="0" fontId="14" fillId="0" borderId="1" xfId="0" quotePrefix="1" applyFont="1" applyBorder="1" applyAlignment="1">
      <alignment horizontal="center"/>
    </xf>
    <xf numFmtId="44" fontId="7" fillId="0" borderId="0" xfId="0" applyNumberFormat="1" applyFont="1"/>
    <xf numFmtId="44" fontId="8" fillId="0" borderId="1" xfId="1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14" fillId="0" borderId="1" xfId="0" applyFont="1" applyBorder="1" applyAlignment="1">
      <alignment horizontal="center"/>
    </xf>
    <xf numFmtId="0" fontId="15" fillId="0" borderId="0" xfId="0" applyFont="1" applyAlignment="1">
      <alignment horizontal="center" vertical="center"/>
    </xf>
    <xf numFmtId="0" fontId="8" fillId="0" borderId="3" xfId="0" applyFont="1" applyBorder="1" applyAlignment="1">
      <alignment horizontal="center"/>
    </xf>
    <xf numFmtId="0" fontId="8" fillId="0" borderId="1" xfId="0" quotePrefix="1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8" fillId="0" borderId="1" xfId="0" quotePrefix="1" applyFont="1" applyBorder="1" applyAlignment="1">
      <alignment horizontal="center" wrapText="1"/>
    </xf>
    <xf numFmtId="0" fontId="8" fillId="0" borderId="0" xfId="0" applyFont="1" applyAlignment="1">
      <alignment horizontal="center"/>
    </xf>
    <xf numFmtId="44" fontId="16" fillId="0" borderId="0" xfId="1" applyFont="1" applyFill="1" applyBorder="1" applyAlignment="1">
      <alignment horizontal="center"/>
    </xf>
    <xf numFmtId="0" fontId="14" fillId="0" borderId="1" xfId="0" applyFont="1" applyBorder="1" applyAlignment="1">
      <alignment horizontal="center" wrapText="1"/>
    </xf>
    <xf numFmtId="44" fontId="8" fillId="0" borderId="0" xfId="0" applyNumberFormat="1" applyFont="1"/>
    <xf numFmtId="0" fontId="4" fillId="0" borderId="0" xfId="0" applyFont="1"/>
    <xf numFmtId="0" fontId="14" fillId="0" borderId="1" xfId="0" quotePrefix="1" applyFont="1" applyBorder="1" applyAlignment="1">
      <alignment horizontal="center" vertical="center" wrapText="1"/>
    </xf>
    <xf numFmtId="44" fontId="8" fillId="0" borderId="4" xfId="1" applyFont="1" applyFill="1" applyBorder="1" applyAlignment="1">
      <alignment horizontal="center" vertical="center" wrapText="1"/>
    </xf>
    <xf numFmtId="44" fontId="8" fillId="0" borderId="5" xfId="1" applyFont="1" applyFill="1" applyBorder="1" applyAlignment="1">
      <alignment horizontal="center" vertical="center" wrapText="1"/>
    </xf>
    <xf numFmtId="0" fontId="14" fillId="0" borderId="3" xfId="0" quotePrefix="1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/>
    </xf>
    <xf numFmtId="0" fontId="14" fillId="0" borderId="1" xfId="0" applyFont="1" applyBorder="1" applyAlignment="1">
      <alignment vertical="center" wrapText="1"/>
    </xf>
    <xf numFmtId="0" fontId="8" fillId="0" borderId="1" xfId="0" quotePrefix="1" applyFont="1" applyBorder="1" applyAlignment="1">
      <alignment horizontal="left" vertical="center" wrapText="1"/>
    </xf>
    <xf numFmtId="0" fontId="11" fillId="0" borderId="1" xfId="0" applyFont="1" applyBorder="1" applyAlignment="1">
      <alignment horizontal="center"/>
    </xf>
    <xf numFmtId="37" fontId="8" fillId="0" borderId="1" xfId="2" applyFont="1" applyBorder="1" applyAlignment="1">
      <alignment horizontal="center"/>
    </xf>
    <xf numFmtId="0" fontId="15" fillId="0" borderId="6" xfId="0" applyFont="1" applyBorder="1" applyAlignment="1">
      <alignment horizontal="center"/>
    </xf>
    <xf numFmtId="0" fontId="17" fillId="2" borderId="7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/>
    </xf>
    <xf numFmtId="0" fontId="18" fillId="0" borderId="0" xfId="0" applyFont="1" applyAlignment="1">
      <alignment horizontal="left"/>
    </xf>
    <xf numFmtId="0" fontId="5" fillId="0" borderId="0" xfId="0" applyFont="1" applyAlignment="1">
      <alignment horizontal="center"/>
    </xf>
    <xf numFmtId="0" fontId="4" fillId="0" borderId="0" xfId="0" applyFont="1"/>
    <xf numFmtId="0" fontId="19" fillId="0" borderId="1" xfId="0" applyFont="1" applyBorder="1" applyAlignment="1">
      <alignment horizontal="center"/>
    </xf>
  </cellXfs>
  <cellStyles count="3">
    <cellStyle name="Currency" xfId="1" builtinId="4"/>
    <cellStyle name="Normal" xfId="0" builtinId="0"/>
    <cellStyle name="Normal_DRAFT Options  FY 13 State One Stop Allocations 7 10 12 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128"/>
  <sheetViews>
    <sheetView tabSelected="1" topLeftCell="D5" zoomScale="110" zoomScaleNormal="110" workbookViewId="0">
      <selection activeCell="U5" sqref="U1:U1048576"/>
    </sheetView>
  </sheetViews>
  <sheetFormatPr defaultColWidth="9.1796875" defaultRowHeight="14.5" x14ac:dyDescent="0.35"/>
  <cols>
    <col min="1" max="1" width="62.90625" style="3" customWidth="1"/>
    <col min="2" max="2" width="38.453125" style="3" customWidth="1"/>
    <col min="3" max="3" width="19.26953125" style="2" customWidth="1"/>
    <col min="4" max="4" width="16.26953125" style="2" customWidth="1"/>
    <col min="5" max="5" width="11.453125" style="2" customWidth="1"/>
    <col min="6" max="6" width="8.26953125" style="2" bestFit="1" customWidth="1"/>
    <col min="7" max="7" width="29.26953125" style="27" customWidth="1"/>
    <col min="8" max="17" width="15.453125" style="2" hidden="1" customWidth="1"/>
    <col min="18" max="18" width="13.90625" style="2" hidden="1" customWidth="1"/>
    <col min="19" max="19" width="15.453125" style="2" hidden="1" customWidth="1"/>
    <col min="20" max="20" width="4.36328125" style="2" hidden="1" customWidth="1"/>
    <col min="21" max="21" width="13.90625" style="2" hidden="1" customWidth="1"/>
    <col min="22" max="22" width="13.90625" style="2" customWidth="1"/>
    <col min="23" max="23" width="13.81640625" style="44" hidden="1" customWidth="1"/>
    <col min="24" max="24" width="14" style="3" bestFit="1" customWidth="1"/>
    <col min="25" max="16384" width="9.1796875" style="3"/>
  </cols>
  <sheetData>
    <row r="1" spans="1:23" ht="20.5" x14ac:dyDescent="0.45">
      <c r="A1" s="3" t="s">
        <v>11</v>
      </c>
      <c r="B1" s="81" t="s">
        <v>10</v>
      </c>
      <c r="C1" s="82"/>
      <c r="D1" s="82"/>
      <c r="E1" s="82"/>
      <c r="F1" s="82"/>
      <c r="G1" s="82"/>
      <c r="H1" s="82"/>
      <c r="I1" s="67"/>
      <c r="J1" s="67"/>
      <c r="K1" s="67"/>
      <c r="L1" s="67"/>
      <c r="M1" s="67"/>
      <c r="N1" s="67"/>
      <c r="O1" s="67"/>
      <c r="P1" s="67"/>
      <c r="Q1" s="67"/>
      <c r="R1" s="67"/>
      <c r="S1" s="67"/>
      <c r="T1" s="67"/>
      <c r="U1" s="67"/>
      <c r="V1" s="67"/>
    </row>
    <row r="2" spans="1:23" ht="20.5" x14ac:dyDescent="0.45">
      <c r="B2" s="6"/>
      <c r="C2" s="6"/>
      <c r="D2" s="6"/>
      <c r="E2" s="7"/>
      <c r="F2" s="7"/>
    </row>
    <row r="3" spans="1:23" ht="20.5" x14ac:dyDescent="0.45">
      <c r="A3" s="4" t="s">
        <v>12</v>
      </c>
      <c r="B3" s="6" t="s">
        <v>7</v>
      </c>
      <c r="C3" s="1"/>
    </row>
    <row r="4" spans="1:23" ht="21" thickBot="1" x14ac:dyDescent="0.5">
      <c r="A4" s="4"/>
      <c r="B4" s="5"/>
      <c r="C4" s="1"/>
    </row>
    <row r="5" spans="1:23" s="10" customFormat="1" ht="60.5" customHeight="1" thickBot="1" x14ac:dyDescent="0.4">
      <c r="A5" s="8"/>
      <c r="B5" s="9" t="s">
        <v>2</v>
      </c>
      <c r="C5" s="9" t="s">
        <v>3</v>
      </c>
      <c r="D5" s="9" t="s">
        <v>4</v>
      </c>
      <c r="E5" s="9" t="s">
        <v>5</v>
      </c>
      <c r="F5" s="9" t="s">
        <v>1</v>
      </c>
      <c r="G5" s="9" t="s">
        <v>117</v>
      </c>
      <c r="H5" s="9" t="s">
        <v>39</v>
      </c>
      <c r="I5" s="70" t="s">
        <v>40</v>
      </c>
      <c r="J5" s="70" t="s">
        <v>48</v>
      </c>
      <c r="K5" s="70" t="s">
        <v>58</v>
      </c>
      <c r="L5" s="70" t="s">
        <v>66</v>
      </c>
      <c r="M5" s="70" t="s">
        <v>72</v>
      </c>
      <c r="N5" s="70" t="s">
        <v>79</v>
      </c>
      <c r="O5" s="70" t="s">
        <v>85</v>
      </c>
      <c r="P5" s="70" t="s">
        <v>92</v>
      </c>
      <c r="Q5" s="70" t="s">
        <v>97</v>
      </c>
      <c r="R5" s="70" t="s">
        <v>102</v>
      </c>
      <c r="S5" s="70" t="s">
        <v>109</v>
      </c>
      <c r="T5" s="70" t="s">
        <v>112</v>
      </c>
      <c r="U5" s="70" t="s">
        <v>114</v>
      </c>
      <c r="V5" s="70" t="s">
        <v>124</v>
      </c>
      <c r="W5" s="33" t="s">
        <v>6</v>
      </c>
    </row>
    <row r="6" spans="1:23" s="10" customFormat="1" hidden="1" x14ac:dyDescent="0.35">
      <c r="A6" s="9" t="s">
        <v>8</v>
      </c>
      <c r="B6" s="9"/>
      <c r="C6" s="9"/>
      <c r="D6" s="9"/>
      <c r="E6" s="9"/>
      <c r="F6" s="9"/>
      <c r="G6" s="9"/>
      <c r="H6" s="48"/>
      <c r="I6" s="69"/>
      <c r="J6" s="69"/>
      <c r="K6" s="69"/>
      <c r="L6" s="69"/>
      <c r="M6" s="69"/>
      <c r="N6" s="69"/>
      <c r="O6" s="69"/>
      <c r="P6" s="69"/>
      <c r="Q6" s="69"/>
      <c r="R6" s="69"/>
      <c r="S6" s="69"/>
      <c r="T6" s="69"/>
      <c r="U6" s="69"/>
      <c r="V6" s="69"/>
      <c r="W6" s="45"/>
    </row>
    <row r="7" spans="1:23" s="10" customFormat="1" hidden="1" x14ac:dyDescent="0.35">
      <c r="A7" s="15" t="s">
        <v>57</v>
      </c>
      <c r="B7" s="9"/>
      <c r="C7" s="9"/>
      <c r="D7" s="9"/>
      <c r="E7" s="9"/>
      <c r="F7" s="9"/>
      <c r="G7" s="9"/>
      <c r="H7" s="48"/>
      <c r="I7" s="48"/>
      <c r="J7" s="48"/>
      <c r="K7" s="48"/>
      <c r="L7" s="48"/>
      <c r="M7" s="48"/>
      <c r="N7" s="48"/>
      <c r="O7" s="48"/>
      <c r="P7" s="48"/>
      <c r="Q7" s="48"/>
      <c r="R7" s="48"/>
      <c r="S7" s="48"/>
      <c r="T7" s="48"/>
      <c r="U7" s="48"/>
      <c r="V7" s="48"/>
      <c r="W7" s="33"/>
    </row>
    <row r="8" spans="1:23" s="10" customFormat="1" ht="15.5" hidden="1" x14ac:dyDescent="0.35">
      <c r="A8" s="74" t="s">
        <v>61</v>
      </c>
      <c r="B8" s="16" t="s">
        <v>62</v>
      </c>
      <c r="C8" s="15" t="s">
        <v>63</v>
      </c>
      <c r="D8" s="75" t="s">
        <v>64</v>
      </c>
      <c r="E8" s="75">
        <v>6501</v>
      </c>
      <c r="F8" s="16">
        <v>17.259</v>
      </c>
      <c r="G8" s="83" t="s">
        <v>118</v>
      </c>
      <c r="H8" s="48"/>
      <c r="I8" s="48"/>
      <c r="J8" s="48"/>
      <c r="K8" s="48">
        <f>788933-1</f>
        <v>788932</v>
      </c>
      <c r="L8" s="48"/>
      <c r="M8" s="48"/>
      <c r="N8" s="48"/>
      <c r="O8" s="48"/>
      <c r="P8" s="48"/>
      <c r="Q8" s="48"/>
      <c r="R8" s="48"/>
      <c r="S8" s="48"/>
      <c r="T8" s="48"/>
      <c r="U8" s="48"/>
      <c r="V8" s="48"/>
      <c r="W8" s="33">
        <f>SUM(K8)</f>
        <v>788932</v>
      </c>
    </row>
    <row r="9" spans="1:23" s="10" customFormat="1" ht="15.5" hidden="1" x14ac:dyDescent="0.35">
      <c r="A9" s="74" t="s">
        <v>61</v>
      </c>
      <c r="B9" s="16" t="s">
        <v>65</v>
      </c>
      <c r="C9" s="15" t="s">
        <v>63</v>
      </c>
      <c r="D9" s="75" t="s">
        <v>64</v>
      </c>
      <c r="E9" s="75">
        <v>6501</v>
      </c>
      <c r="F9" s="16">
        <v>17.259</v>
      </c>
      <c r="G9" s="83" t="s">
        <v>118</v>
      </c>
      <c r="H9" s="48"/>
      <c r="I9" s="48"/>
      <c r="J9" s="48"/>
      <c r="K9" s="48">
        <v>1</v>
      </c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33">
        <f>SUM(K9)</f>
        <v>1</v>
      </c>
    </row>
    <row r="10" spans="1:23" s="10" customFormat="1" ht="15.5" hidden="1" x14ac:dyDescent="0.35">
      <c r="A10" s="18" t="s">
        <v>80</v>
      </c>
      <c r="B10" s="16" t="s">
        <v>62</v>
      </c>
      <c r="C10" s="57" t="s">
        <v>81</v>
      </c>
      <c r="D10" s="56" t="s">
        <v>82</v>
      </c>
      <c r="E10" s="56">
        <v>6502</v>
      </c>
      <c r="F10" s="15">
        <v>17.257999999999999</v>
      </c>
      <c r="G10" s="83" t="s">
        <v>118</v>
      </c>
      <c r="H10" s="48"/>
      <c r="I10" s="48"/>
      <c r="J10" s="48"/>
      <c r="K10" s="48"/>
      <c r="L10" s="48"/>
      <c r="M10" s="48"/>
      <c r="N10" s="48">
        <v>120217</v>
      </c>
      <c r="O10" s="48"/>
      <c r="P10" s="48"/>
      <c r="Q10" s="48"/>
      <c r="R10" s="48"/>
      <c r="S10" s="48"/>
      <c r="T10" s="48"/>
      <c r="U10" s="48"/>
      <c r="V10" s="48"/>
      <c r="W10" s="33">
        <f>N10</f>
        <v>120217</v>
      </c>
    </row>
    <row r="11" spans="1:23" s="10" customFormat="1" ht="15.5" hidden="1" x14ac:dyDescent="0.35">
      <c r="A11" s="18" t="s">
        <v>80</v>
      </c>
      <c r="B11" s="16" t="s">
        <v>65</v>
      </c>
      <c r="C11" s="57" t="s">
        <v>81</v>
      </c>
      <c r="D11" s="56" t="s">
        <v>82</v>
      </c>
      <c r="E11" s="56">
        <v>6502</v>
      </c>
      <c r="F11" s="15">
        <v>17.257999999999999</v>
      </c>
      <c r="G11" s="83" t="s">
        <v>118</v>
      </c>
      <c r="H11" s="48"/>
      <c r="I11" s="48"/>
      <c r="J11" s="48"/>
      <c r="K11" s="48"/>
      <c r="L11" s="48"/>
      <c r="M11" s="48"/>
      <c r="N11" s="48">
        <v>1</v>
      </c>
      <c r="O11" s="48"/>
      <c r="P11" s="48"/>
      <c r="Q11" s="48"/>
      <c r="R11" s="48"/>
      <c r="S11" s="48"/>
      <c r="T11" s="48"/>
      <c r="U11" s="48"/>
      <c r="V11" s="48"/>
      <c r="W11" s="33">
        <f>N11</f>
        <v>1</v>
      </c>
    </row>
    <row r="12" spans="1:23" s="10" customFormat="1" ht="15.5" hidden="1" x14ac:dyDescent="0.35">
      <c r="A12" s="31"/>
      <c r="B12" s="16"/>
      <c r="C12" s="57"/>
      <c r="D12" s="56"/>
      <c r="E12" s="56"/>
      <c r="F12" s="15"/>
      <c r="G12" s="83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33"/>
    </row>
    <row r="13" spans="1:23" s="10" customFormat="1" ht="15.5" hidden="1" x14ac:dyDescent="0.35">
      <c r="A13" s="18" t="s">
        <v>80</v>
      </c>
      <c r="B13" s="16" t="s">
        <v>98</v>
      </c>
      <c r="C13" s="15" t="s">
        <v>108</v>
      </c>
      <c r="D13" s="56" t="s">
        <v>82</v>
      </c>
      <c r="E13" s="56">
        <v>6502</v>
      </c>
      <c r="F13" s="15">
        <v>17.257999999999999</v>
      </c>
      <c r="G13" s="83" t="s">
        <v>118</v>
      </c>
      <c r="H13" s="48"/>
      <c r="I13" s="48"/>
      <c r="J13" s="48"/>
      <c r="K13" s="48"/>
      <c r="L13" s="48"/>
      <c r="M13" s="48"/>
      <c r="N13" s="48"/>
      <c r="O13" s="48"/>
      <c r="P13" s="48"/>
      <c r="Q13" s="48"/>
      <c r="R13" s="48"/>
      <c r="S13" s="48">
        <f>537233-1</f>
        <v>537232</v>
      </c>
      <c r="T13" s="48"/>
      <c r="U13" s="48"/>
      <c r="V13" s="48"/>
      <c r="W13" s="33">
        <f>SUM(S13)</f>
        <v>537232</v>
      </c>
    </row>
    <row r="14" spans="1:23" s="10" customFormat="1" ht="15.5" hidden="1" x14ac:dyDescent="0.35">
      <c r="A14" s="18" t="s">
        <v>80</v>
      </c>
      <c r="B14" s="16" t="s">
        <v>65</v>
      </c>
      <c r="C14" s="15" t="s">
        <v>108</v>
      </c>
      <c r="D14" s="56" t="s">
        <v>82</v>
      </c>
      <c r="E14" s="56">
        <v>6502</v>
      </c>
      <c r="F14" s="15">
        <v>17.257999999999999</v>
      </c>
      <c r="G14" s="83" t="s">
        <v>118</v>
      </c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>
        <v>1</v>
      </c>
      <c r="T14" s="48"/>
      <c r="U14" s="48"/>
      <c r="V14" s="48"/>
      <c r="W14" s="33">
        <f>SUM(S14)</f>
        <v>1</v>
      </c>
    </row>
    <row r="15" spans="1:23" s="10" customFormat="1" ht="15.5" hidden="1" x14ac:dyDescent="0.35">
      <c r="A15" s="31"/>
      <c r="B15" s="16"/>
      <c r="C15" s="15"/>
      <c r="D15" s="56"/>
      <c r="E15" s="56"/>
      <c r="F15" s="15"/>
      <c r="G15" s="83"/>
      <c r="H15" s="48"/>
      <c r="I15" s="48"/>
      <c r="J15" s="48"/>
      <c r="K15" s="48"/>
      <c r="L15" s="48"/>
      <c r="M15" s="48"/>
      <c r="N15" s="48"/>
      <c r="O15" s="48"/>
      <c r="P15" s="48"/>
      <c r="Q15" s="48"/>
      <c r="R15" s="48"/>
      <c r="S15" s="48"/>
      <c r="T15" s="48"/>
      <c r="U15" s="48"/>
      <c r="V15" s="48"/>
      <c r="W15" s="33"/>
    </row>
    <row r="16" spans="1:23" s="10" customFormat="1" ht="15.5" hidden="1" x14ac:dyDescent="0.35">
      <c r="A16" s="31" t="s">
        <v>67</v>
      </c>
      <c r="B16" s="16" t="s">
        <v>62</v>
      </c>
      <c r="C16" s="15" t="s">
        <v>68</v>
      </c>
      <c r="D16" s="56" t="s">
        <v>71</v>
      </c>
      <c r="E16" s="56">
        <v>6503</v>
      </c>
      <c r="F16" s="15">
        <v>17.277999999999999</v>
      </c>
      <c r="G16" s="83" t="s">
        <v>118</v>
      </c>
      <c r="H16" s="48"/>
      <c r="I16" s="48"/>
      <c r="J16" s="48"/>
      <c r="K16" s="48"/>
      <c r="L16" s="48">
        <f>132933-1</f>
        <v>132932</v>
      </c>
      <c r="M16" s="48"/>
      <c r="N16" s="48"/>
      <c r="O16" s="48"/>
      <c r="P16" s="48"/>
      <c r="Q16" s="48"/>
      <c r="R16" s="48"/>
      <c r="S16" s="48"/>
      <c r="T16" s="48"/>
      <c r="U16" s="48"/>
      <c r="V16" s="48"/>
      <c r="W16" s="33">
        <f>SUM(L16:Q16)</f>
        <v>132932</v>
      </c>
    </row>
    <row r="17" spans="1:24" s="10" customFormat="1" ht="15.5" hidden="1" x14ac:dyDescent="0.35">
      <c r="A17" s="31" t="s">
        <v>67</v>
      </c>
      <c r="B17" s="16" t="s">
        <v>65</v>
      </c>
      <c r="C17" s="15" t="s">
        <v>68</v>
      </c>
      <c r="D17" s="56" t="s">
        <v>71</v>
      </c>
      <c r="E17" s="56">
        <v>6503</v>
      </c>
      <c r="F17" s="15">
        <v>17.277999999999999</v>
      </c>
      <c r="G17" s="83" t="s">
        <v>118</v>
      </c>
      <c r="H17" s="48"/>
      <c r="I17" s="48"/>
      <c r="J17" s="48"/>
      <c r="K17" s="48"/>
      <c r="L17" s="48">
        <v>1</v>
      </c>
      <c r="M17" s="48"/>
      <c r="N17" s="48"/>
      <c r="O17" s="48"/>
      <c r="P17" s="48"/>
      <c r="Q17" s="48"/>
      <c r="R17" s="48"/>
      <c r="S17" s="48"/>
      <c r="T17" s="48"/>
      <c r="U17" s="48"/>
      <c r="V17" s="48"/>
      <c r="W17" s="33">
        <f>SUM(L17:Q17)</f>
        <v>1</v>
      </c>
    </row>
    <row r="18" spans="1:24" s="10" customFormat="1" hidden="1" x14ac:dyDescent="0.35">
      <c r="A18" s="31"/>
      <c r="B18" s="16"/>
      <c r="C18" s="47"/>
      <c r="D18" s="15"/>
      <c r="E18" s="16"/>
      <c r="F18" s="15"/>
      <c r="G18" s="83"/>
      <c r="H18" s="48"/>
      <c r="I18" s="48"/>
      <c r="J18" s="48"/>
      <c r="K18" s="48"/>
      <c r="L18" s="48"/>
      <c r="M18" s="48"/>
      <c r="N18" s="48"/>
      <c r="O18" s="48"/>
      <c r="P18" s="48"/>
      <c r="Q18" s="48"/>
      <c r="R18" s="48"/>
      <c r="S18" s="48"/>
      <c r="T18" s="48"/>
      <c r="U18" s="48"/>
      <c r="V18" s="48"/>
      <c r="W18" s="33">
        <f t="shared" ref="W18:W81" si="0">SUM(L18:Q18)</f>
        <v>0</v>
      </c>
    </row>
    <row r="19" spans="1:24" s="10" customFormat="1" ht="15.5" hidden="1" x14ac:dyDescent="0.35">
      <c r="A19" s="31" t="s">
        <v>67</v>
      </c>
      <c r="B19" s="16" t="s">
        <v>98</v>
      </c>
      <c r="C19" s="15" t="s">
        <v>99</v>
      </c>
      <c r="D19" s="56" t="s">
        <v>71</v>
      </c>
      <c r="E19" s="75">
        <v>6503</v>
      </c>
      <c r="F19" s="15">
        <v>17.277999999999999</v>
      </c>
      <c r="G19" s="83" t="s">
        <v>118</v>
      </c>
      <c r="H19" s="48"/>
      <c r="I19" s="48"/>
      <c r="J19" s="48"/>
      <c r="K19" s="48"/>
      <c r="L19" s="48"/>
      <c r="M19" s="48"/>
      <c r="N19" s="48"/>
      <c r="O19" s="48"/>
      <c r="P19" s="48"/>
      <c r="Q19" s="48">
        <f>528117-1</f>
        <v>528116</v>
      </c>
      <c r="R19" s="48"/>
      <c r="S19" s="48"/>
      <c r="T19" s="48"/>
      <c r="U19" s="48"/>
      <c r="V19" s="48"/>
      <c r="W19" s="33">
        <f t="shared" si="0"/>
        <v>528116</v>
      </c>
    </row>
    <row r="20" spans="1:24" s="10" customFormat="1" ht="15.5" hidden="1" x14ac:dyDescent="0.35">
      <c r="A20" s="31" t="s">
        <v>67</v>
      </c>
      <c r="B20" s="16" t="s">
        <v>65</v>
      </c>
      <c r="C20" s="15" t="s">
        <v>99</v>
      </c>
      <c r="D20" s="56" t="s">
        <v>71</v>
      </c>
      <c r="E20" s="75">
        <v>6503</v>
      </c>
      <c r="F20" s="15">
        <v>17.277999999999999</v>
      </c>
      <c r="G20" s="83" t="s">
        <v>118</v>
      </c>
      <c r="H20" s="48"/>
      <c r="I20" s="48"/>
      <c r="J20" s="48"/>
      <c r="K20" s="48"/>
      <c r="L20" s="48"/>
      <c r="M20" s="48"/>
      <c r="N20" s="48"/>
      <c r="O20" s="48"/>
      <c r="P20" s="48"/>
      <c r="Q20" s="48">
        <v>1</v>
      </c>
      <c r="R20" s="48"/>
      <c r="S20" s="48"/>
      <c r="T20" s="48"/>
      <c r="U20" s="48"/>
      <c r="V20" s="48"/>
      <c r="W20" s="33">
        <f t="shared" si="0"/>
        <v>1</v>
      </c>
    </row>
    <row r="21" spans="1:24" s="10" customFormat="1" hidden="1" x14ac:dyDescent="0.35">
      <c r="A21" s="31"/>
      <c r="B21" s="16"/>
      <c r="C21" s="28"/>
      <c r="D21" s="15"/>
      <c r="E21" s="16"/>
      <c r="F21" s="15"/>
      <c r="G21" s="15"/>
      <c r="H21" s="48"/>
      <c r="I21" s="48"/>
      <c r="J21" s="48"/>
      <c r="K21" s="48"/>
      <c r="L21" s="48"/>
      <c r="M21" s="48"/>
      <c r="N21" s="48"/>
      <c r="O21" s="48"/>
      <c r="P21" s="48"/>
      <c r="Q21" s="48"/>
      <c r="R21" s="48"/>
      <c r="S21" s="48"/>
      <c r="T21" s="48"/>
      <c r="U21" s="48"/>
      <c r="V21" s="48"/>
      <c r="W21" s="33">
        <f t="shared" si="0"/>
        <v>0</v>
      </c>
      <c r="X21" s="54"/>
    </row>
    <row r="22" spans="1:24" s="10" customFormat="1" ht="15.5" hidden="1" x14ac:dyDescent="0.35">
      <c r="A22" s="31" t="s">
        <v>93</v>
      </c>
      <c r="B22" s="16" t="s">
        <v>94</v>
      </c>
      <c r="C22" s="15" t="s">
        <v>63</v>
      </c>
      <c r="D22" s="56" t="s">
        <v>64</v>
      </c>
      <c r="E22" s="16">
        <v>6407</v>
      </c>
      <c r="F22" s="16">
        <v>17.259</v>
      </c>
      <c r="G22" s="16"/>
      <c r="H22" s="48"/>
      <c r="I22" s="48"/>
      <c r="J22" s="48"/>
      <c r="K22" s="48"/>
      <c r="L22" s="48"/>
      <c r="M22" s="48"/>
      <c r="N22" s="48"/>
      <c r="O22" s="48"/>
      <c r="P22" s="48">
        <v>10000</v>
      </c>
      <c r="Q22" s="48"/>
      <c r="R22" s="48"/>
      <c r="S22" s="48"/>
      <c r="T22" s="48"/>
      <c r="U22" s="48"/>
      <c r="V22" s="48"/>
      <c r="W22" s="33">
        <f t="shared" si="0"/>
        <v>10000</v>
      </c>
    </row>
    <row r="23" spans="1:24" s="10" customFormat="1" hidden="1" x14ac:dyDescent="0.35">
      <c r="A23" s="31"/>
      <c r="B23" s="16"/>
      <c r="C23" s="47"/>
      <c r="D23" s="15"/>
      <c r="E23" s="16"/>
      <c r="F23" s="15"/>
      <c r="G23" s="15"/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33">
        <f t="shared" si="0"/>
        <v>0</v>
      </c>
    </row>
    <row r="24" spans="1:24" s="10" customFormat="1" hidden="1" x14ac:dyDescent="0.35">
      <c r="A24" s="31"/>
      <c r="B24" s="16"/>
      <c r="C24" s="47"/>
      <c r="D24" s="15"/>
      <c r="E24" s="16"/>
      <c r="F24" s="15"/>
      <c r="G24" s="15"/>
      <c r="H24" s="48"/>
      <c r="I24" s="48"/>
      <c r="J24" s="48"/>
      <c r="K24" s="48"/>
      <c r="L24" s="48"/>
      <c r="M24" s="48"/>
      <c r="N24" s="48"/>
      <c r="O24" s="48"/>
      <c r="P24" s="48"/>
      <c r="Q24" s="48"/>
      <c r="R24" s="48"/>
      <c r="S24" s="48"/>
      <c r="T24" s="48"/>
      <c r="U24" s="48"/>
      <c r="V24" s="48"/>
      <c r="W24" s="33">
        <f t="shared" si="0"/>
        <v>0</v>
      </c>
    </row>
    <row r="25" spans="1:24" s="10" customFormat="1" hidden="1" x14ac:dyDescent="0.35">
      <c r="A25" s="31"/>
      <c r="B25" s="53"/>
      <c r="C25" s="28"/>
      <c r="D25" s="15"/>
      <c r="E25" s="16"/>
      <c r="F25" s="15"/>
      <c r="G25" s="15"/>
      <c r="H25" s="48"/>
      <c r="I25" s="48"/>
      <c r="J25" s="48"/>
      <c r="K25" s="48"/>
      <c r="L25" s="48"/>
      <c r="M25" s="48"/>
      <c r="N25" s="48"/>
      <c r="O25" s="48"/>
      <c r="P25" s="48"/>
      <c r="Q25" s="48"/>
      <c r="R25" s="48"/>
      <c r="S25" s="48"/>
      <c r="T25" s="48"/>
      <c r="U25" s="48"/>
      <c r="V25" s="48"/>
      <c r="W25" s="33">
        <f t="shared" si="0"/>
        <v>0</v>
      </c>
    </row>
    <row r="26" spans="1:24" s="10" customFormat="1" hidden="1" x14ac:dyDescent="0.35">
      <c r="A26" s="31"/>
      <c r="B26" s="16"/>
      <c r="C26" s="28"/>
      <c r="D26" s="15"/>
      <c r="E26" s="16"/>
      <c r="F26" s="15"/>
      <c r="G26" s="15"/>
      <c r="H26" s="48"/>
      <c r="I26" s="48"/>
      <c r="J26" s="48"/>
      <c r="K26" s="48"/>
      <c r="L26" s="48"/>
      <c r="M26" s="48"/>
      <c r="N26" s="48"/>
      <c r="O26" s="48"/>
      <c r="P26" s="48"/>
      <c r="Q26" s="48"/>
      <c r="R26" s="48"/>
      <c r="S26" s="48"/>
      <c r="T26" s="48"/>
      <c r="U26" s="48"/>
      <c r="V26" s="48"/>
      <c r="W26" s="33">
        <f t="shared" si="0"/>
        <v>0</v>
      </c>
    </row>
    <row r="27" spans="1:24" s="10" customFormat="1" hidden="1" x14ac:dyDescent="0.35">
      <c r="A27" s="31"/>
      <c r="B27" s="16"/>
      <c r="C27" s="28"/>
      <c r="D27" s="15"/>
      <c r="E27" s="16"/>
      <c r="F27" s="15"/>
      <c r="G27" s="15"/>
      <c r="H27" s="48"/>
      <c r="I27" s="48"/>
      <c r="J27" s="48"/>
      <c r="K27" s="48"/>
      <c r="L27" s="48"/>
      <c r="M27" s="48"/>
      <c r="N27" s="48"/>
      <c r="O27" s="48"/>
      <c r="P27" s="48"/>
      <c r="Q27" s="48"/>
      <c r="R27" s="48"/>
      <c r="S27" s="48"/>
      <c r="T27" s="48"/>
      <c r="U27" s="48"/>
      <c r="V27" s="48"/>
      <c r="W27" s="33">
        <f t="shared" si="0"/>
        <v>0</v>
      </c>
      <c r="X27" s="54"/>
    </row>
    <row r="28" spans="1:24" s="10" customFormat="1" hidden="1" x14ac:dyDescent="0.35">
      <c r="A28" s="31"/>
      <c r="B28" s="16"/>
      <c r="C28" s="28"/>
      <c r="D28" s="15"/>
      <c r="E28" s="57"/>
      <c r="F28" s="15"/>
      <c r="G28" s="15"/>
      <c r="H28" s="48"/>
      <c r="I28" s="48"/>
      <c r="J28" s="48"/>
      <c r="K28" s="48"/>
      <c r="L28" s="48"/>
      <c r="M28" s="48"/>
      <c r="N28" s="48"/>
      <c r="O28" s="48"/>
      <c r="P28" s="48"/>
      <c r="Q28" s="48"/>
      <c r="R28" s="48"/>
      <c r="S28" s="48"/>
      <c r="T28" s="48"/>
      <c r="U28" s="48"/>
      <c r="V28" s="48"/>
      <c r="W28" s="33">
        <f t="shared" si="0"/>
        <v>0</v>
      </c>
    </row>
    <row r="29" spans="1:24" s="10" customFormat="1" hidden="1" x14ac:dyDescent="0.35">
      <c r="A29" s="31"/>
      <c r="B29" s="16"/>
      <c r="C29" s="52"/>
      <c r="D29" s="15"/>
      <c r="E29" s="57"/>
      <c r="F29" s="15"/>
      <c r="G29" s="15"/>
      <c r="H29" s="48"/>
      <c r="I29" s="48"/>
      <c r="J29" s="48"/>
      <c r="K29" s="48"/>
      <c r="L29" s="4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33">
        <f t="shared" si="0"/>
        <v>0</v>
      </c>
    </row>
    <row r="30" spans="1:24" s="10" customFormat="1" hidden="1" x14ac:dyDescent="0.35">
      <c r="A30" s="40"/>
      <c r="B30" s="60"/>
      <c r="C30" s="61"/>
      <c r="D30" s="30"/>
      <c r="E30" s="62"/>
      <c r="F30" s="62"/>
      <c r="G30" s="62"/>
      <c r="H30" s="48"/>
      <c r="I30" s="48"/>
      <c r="J30" s="48"/>
      <c r="K30" s="48"/>
      <c r="L30" s="48"/>
      <c r="M30" s="48"/>
      <c r="N30" s="48"/>
      <c r="O30" s="48"/>
      <c r="P30" s="48"/>
      <c r="Q30" s="48"/>
      <c r="R30" s="48"/>
      <c r="S30" s="48"/>
      <c r="T30" s="48"/>
      <c r="U30" s="48"/>
      <c r="V30" s="48"/>
      <c r="W30" s="33">
        <f t="shared" si="0"/>
        <v>0</v>
      </c>
    </row>
    <row r="31" spans="1:24" s="10" customFormat="1" hidden="1" x14ac:dyDescent="0.35">
      <c r="A31" s="40"/>
      <c r="B31" s="16"/>
      <c r="C31" s="61"/>
      <c r="D31" s="30"/>
      <c r="E31" s="62"/>
      <c r="F31" s="62"/>
      <c r="G31" s="62"/>
      <c r="H31" s="48"/>
      <c r="I31" s="48"/>
      <c r="J31" s="48"/>
      <c r="K31" s="48"/>
      <c r="L31" s="48"/>
      <c r="M31" s="48"/>
      <c r="N31" s="48"/>
      <c r="O31" s="48"/>
      <c r="P31" s="48"/>
      <c r="Q31" s="48"/>
      <c r="R31" s="48"/>
      <c r="S31" s="48"/>
      <c r="T31" s="48"/>
      <c r="U31" s="48"/>
      <c r="V31" s="48"/>
      <c r="W31" s="33">
        <f t="shared" si="0"/>
        <v>0</v>
      </c>
    </row>
    <row r="32" spans="1:24" s="10" customFormat="1" hidden="1" x14ac:dyDescent="0.35">
      <c r="A32" s="31"/>
      <c r="B32" s="16"/>
      <c r="C32" s="28"/>
      <c r="D32" s="15"/>
      <c r="E32" s="52"/>
      <c r="F32" s="15"/>
      <c r="G32" s="15"/>
      <c r="H32" s="48"/>
      <c r="I32" s="48"/>
      <c r="J32" s="48"/>
      <c r="K32" s="48"/>
      <c r="L32" s="48"/>
      <c r="M32" s="48"/>
      <c r="N32" s="48"/>
      <c r="O32" s="48"/>
      <c r="P32" s="48"/>
      <c r="Q32" s="48"/>
      <c r="R32" s="48"/>
      <c r="S32" s="48"/>
      <c r="T32" s="48"/>
      <c r="U32" s="48"/>
      <c r="V32" s="48"/>
      <c r="W32" s="33">
        <f t="shared" si="0"/>
        <v>0</v>
      </c>
    </row>
    <row r="33" spans="1:23" s="10" customFormat="1" ht="15.5" hidden="1" x14ac:dyDescent="0.35">
      <c r="A33" s="42"/>
      <c r="B33" s="16"/>
      <c r="C33" s="9"/>
      <c r="D33" s="9"/>
      <c r="E33" s="9"/>
      <c r="F33" s="9"/>
      <c r="G33" s="9"/>
      <c r="H33" s="48"/>
      <c r="I33" s="48"/>
      <c r="J33" s="48"/>
      <c r="K33" s="48"/>
      <c r="L33" s="48"/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33">
        <f t="shared" si="0"/>
        <v>0</v>
      </c>
    </row>
    <row r="34" spans="1:23" s="10" customFormat="1" hidden="1" x14ac:dyDescent="0.35">
      <c r="A34" s="9" t="s">
        <v>8</v>
      </c>
      <c r="B34" s="11"/>
      <c r="C34" s="12"/>
      <c r="D34" s="12"/>
      <c r="E34" s="13"/>
      <c r="F34" s="14"/>
      <c r="G34" s="14"/>
      <c r="H34" s="49"/>
      <c r="I34" s="49"/>
      <c r="J34" s="49"/>
      <c r="K34" s="49"/>
      <c r="L34" s="49"/>
      <c r="M34" s="49"/>
      <c r="N34" s="49"/>
      <c r="O34" s="49"/>
      <c r="P34" s="49"/>
      <c r="Q34" s="49"/>
      <c r="R34" s="49"/>
      <c r="S34" s="49"/>
      <c r="T34" s="49"/>
      <c r="U34" s="49"/>
      <c r="V34" s="49"/>
      <c r="W34" s="33">
        <f t="shared" si="0"/>
        <v>0</v>
      </c>
    </row>
    <row r="35" spans="1:23" s="10" customFormat="1" hidden="1" x14ac:dyDescent="0.35">
      <c r="A35" s="15" t="s">
        <v>75</v>
      </c>
      <c r="B35" s="11"/>
      <c r="C35" s="12"/>
      <c r="D35" s="12"/>
      <c r="E35" s="13"/>
      <c r="F35" s="14"/>
      <c r="G35" s="14"/>
      <c r="H35" s="50"/>
      <c r="I35" s="50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0"/>
      <c r="W35" s="33">
        <f t="shared" si="0"/>
        <v>0</v>
      </c>
    </row>
    <row r="36" spans="1:23" s="10" customFormat="1" ht="15" hidden="1" x14ac:dyDescent="0.35">
      <c r="A36" s="29" t="s">
        <v>13</v>
      </c>
      <c r="B36" s="16" t="s">
        <v>50</v>
      </c>
      <c r="C36" s="47" t="s">
        <v>76</v>
      </c>
      <c r="D36" s="76" t="s">
        <v>77</v>
      </c>
      <c r="E36" s="77" t="s">
        <v>78</v>
      </c>
      <c r="F36" s="15" t="s">
        <v>14</v>
      </c>
      <c r="G36" s="15"/>
      <c r="H36" s="51"/>
      <c r="I36" s="51"/>
      <c r="J36" s="51"/>
      <c r="K36" s="51"/>
      <c r="L36" s="51"/>
      <c r="M36" s="51">
        <v>95000</v>
      </c>
      <c r="N36" s="51"/>
      <c r="O36" s="51"/>
      <c r="P36" s="51"/>
      <c r="Q36" s="51"/>
      <c r="R36" s="51"/>
      <c r="S36" s="51"/>
      <c r="T36" s="51"/>
      <c r="U36" s="51"/>
      <c r="V36" s="51"/>
      <c r="W36" s="33">
        <f t="shared" si="0"/>
        <v>95000</v>
      </c>
    </row>
    <row r="37" spans="1:23" s="10" customFormat="1" ht="15" hidden="1" thickBot="1" x14ac:dyDescent="0.4">
      <c r="A37" s="34" t="s">
        <v>16</v>
      </c>
      <c r="B37" s="68" t="s">
        <v>50</v>
      </c>
      <c r="C37" s="78" t="s">
        <v>104</v>
      </c>
      <c r="D37" s="76" t="s">
        <v>105</v>
      </c>
      <c r="E37" s="76" t="s">
        <v>106</v>
      </c>
      <c r="F37" s="16" t="s">
        <v>14</v>
      </c>
      <c r="G37" s="16"/>
      <c r="H37" s="50"/>
      <c r="I37" s="50"/>
      <c r="J37" s="50"/>
      <c r="K37" s="50"/>
      <c r="L37" s="50"/>
      <c r="M37" s="50"/>
      <c r="N37" s="50"/>
      <c r="O37" s="50"/>
      <c r="P37" s="50"/>
      <c r="Q37" s="50"/>
      <c r="R37" s="50">
        <v>330705.5</v>
      </c>
      <c r="S37" s="50"/>
      <c r="T37" s="50">
        <v>330705.5</v>
      </c>
      <c r="U37" s="50"/>
      <c r="V37" s="50"/>
      <c r="W37" s="33">
        <f>SUM(R37:T37)</f>
        <v>661411</v>
      </c>
    </row>
    <row r="38" spans="1:23" s="10" customFormat="1" x14ac:dyDescent="0.35">
      <c r="A38" s="34"/>
      <c r="B38" s="16"/>
      <c r="C38" s="15"/>
      <c r="D38" s="15"/>
      <c r="E38" s="15"/>
      <c r="F38" s="16"/>
      <c r="G38" s="16"/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33">
        <f t="shared" si="0"/>
        <v>0</v>
      </c>
    </row>
    <row r="39" spans="1:23" s="10" customFormat="1" ht="15.5" x14ac:dyDescent="0.35">
      <c r="A39" s="18"/>
      <c r="B39" s="16"/>
      <c r="C39" s="56"/>
      <c r="D39" s="15"/>
      <c r="E39" s="56"/>
      <c r="F39" s="16"/>
      <c r="G39" s="16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33">
        <f t="shared" si="0"/>
        <v>0</v>
      </c>
    </row>
    <row r="40" spans="1:23" s="20" customFormat="1" x14ac:dyDescent="0.35">
      <c r="A40" s="9" t="s">
        <v>8</v>
      </c>
      <c r="B40" s="11"/>
      <c r="C40" s="14"/>
      <c r="D40" s="14"/>
      <c r="E40" s="11"/>
      <c r="F40" s="11"/>
      <c r="G40" s="11"/>
      <c r="H40" s="50"/>
      <c r="I40" s="50"/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33">
        <f t="shared" si="0"/>
        <v>0</v>
      </c>
    </row>
    <row r="41" spans="1:23" s="10" customFormat="1" x14ac:dyDescent="0.35">
      <c r="A41" s="15" t="s">
        <v>123</v>
      </c>
      <c r="B41" s="11"/>
      <c r="C41" s="14"/>
      <c r="D41" s="14"/>
      <c r="E41" s="11"/>
      <c r="F41" s="11"/>
      <c r="G41" s="11"/>
      <c r="H41" s="50"/>
      <c r="I41" s="50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33"/>
    </row>
    <row r="42" spans="1:23" s="20" customFormat="1" x14ac:dyDescent="0.35">
      <c r="A42" s="31" t="s">
        <v>127</v>
      </c>
      <c r="B42" s="16" t="s">
        <v>50</v>
      </c>
      <c r="C42" s="63" t="s">
        <v>128</v>
      </c>
      <c r="D42" s="57" t="s">
        <v>129</v>
      </c>
      <c r="E42" s="57" t="s">
        <v>130</v>
      </c>
      <c r="F42" s="15">
        <v>17.245000000000001</v>
      </c>
      <c r="G42" s="79" t="s">
        <v>120</v>
      </c>
      <c r="H42" s="50"/>
      <c r="I42" s="50"/>
      <c r="J42" s="50"/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>
        <f>98706.2308773055-1</f>
        <v>98705.230877305497</v>
      </c>
      <c r="W42" s="33">
        <f>SUM(V42)</f>
        <v>98705.230877305497</v>
      </c>
    </row>
    <row r="43" spans="1:23" s="20" customFormat="1" x14ac:dyDescent="0.35">
      <c r="A43" s="31" t="s">
        <v>127</v>
      </c>
      <c r="B43" s="16" t="s">
        <v>131</v>
      </c>
      <c r="C43" s="63" t="s">
        <v>128</v>
      </c>
      <c r="D43" s="57" t="s">
        <v>129</v>
      </c>
      <c r="E43" s="57" t="s">
        <v>130</v>
      </c>
      <c r="F43" s="15">
        <v>17.245000000000001</v>
      </c>
      <c r="G43" s="79" t="s">
        <v>120</v>
      </c>
      <c r="H43" s="50"/>
      <c r="I43" s="50"/>
      <c r="J43" s="50"/>
      <c r="K43" s="50"/>
      <c r="L43" s="50"/>
      <c r="M43" s="50"/>
      <c r="N43" s="50"/>
      <c r="O43" s="50"/>
      <c r="P43" s="50"/>
      <c r="Q43" s="50"/>
      <c r="R43" s="50"/>
      <c r="S43" s="50"/>
      <c r="T43" s="50"/>
      <c r="U43" s="50"/>
      <c r="V43" s="50">
        <v>1</v>
      </c>
      <c r="W43" s="33">
        <f>SUM(V43)</f>
        <v>1</v>
      </c>
    </row>
    <row r="44" spans="1:23" s="10" customFormat="1" x14ac:dyDescent="0.35">
      <c r="A44" s="31"/>
      <c r="B44" s="16"/>
      <c r="C44" s="15"/>
      <c r="D44" s="15"/>
      <c r="E44" s="15"/>
      <c r="F44" s="15"/>
      <c r="G44" s="79"/>
      <c r="H44" s="50"/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33"/>
    </row>
    <row r="45" spans="1:23" s="10" customFormat="1" x14ac:dyDescent="0.35">
      <c r="A45" s="35"/>
      <c r="B45" s="43"/>
      <c r="C45" s="15"/>
      <c r="D45" s="15"/>
      <c r="E45" s="15"/>
      <c r="F45" s="15"/>
      <c r="G45" s="15"/>
      <c r="H45" s="50"/>
      <c r="I45" s="50"/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33"/>
    </row>
    <row r="46" spans="1:23" s="10" customFormat="1" x14ac:dyDescent="0.35">
      <c r="A46" s="35"/>
      <c r="B46" s="16"/>
      <c r="C46" s="15"/>
      <c r="D46" s="15"/>
      <c r="E46" s="15"/>
      <c r="F46" s="15"/>
      <c r="G46" s="15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33"/>
    </row>
    <row r="47" spans="1:23" s="10" customFormat="1" x14ac:dyDescent="0.35">
      <c r="A47" s="35"/>
      <c r="B47" s="16"/>
      <c r="C47" s="15"/>
      <c r="D47" s="15"/>
      <c r="E47" s="15"/>
      <c r="F47" s="15"/>
      <c r="G47" s="15"/>
      <c r="H47" s="50"/>
      <c r="I47" s="50"/>
      <c r="J47" s="50"/>
      <c r="K47" s="50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33">
        <f t="shared" si="0"/>
        <v>0</v>
      </c>
    </row>
    <row r="48" spans="1:23" s="10" customFormat="1" hidden="1" x14ac:dyDescent="0.35">
      <c r="A48" s="19"/>
      <c r="B48" s="11"/>
      <c r="C48" s="12"/>
      <c r="D48" s="12"/>
      <c r="E48" s="13"/>
      <c r="F48" s="14"/>
      <c r="G48" s="14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33">
        <f t="shared" si="0"/>
        <v>0</v>
      </c>
    </row>
    <row r="49" spans="1:24" s="10" customFormat="1" hidden="1" x14ac:dyDescent="0.35">
      <c r="A49" s="9" t="s">
        <v>8</v>
      </c>
      <c r="B49" s="11"/>
      <c r="C49" s="12"/>
      <c r="D49" s="12"/>
      <c r="E49" s="13"/>
      <c r="F49" s="14"/>
      <c r="G49" s="14"/>
      <c r="H49" s="50"/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33">
        <f t="shared" si="0"/>
        <v>0</v>
      </c>
    </row>
    <row r="50" spans="1:24" s="10" customFormat="1" hidden="1" x14ac:dyDescent="0.35">
      <c r="A50" s="15" t="s">
        <v>47</v>
      </c>
      <c r="B50" s="11"/>
      <c r="C50" s="12"/>
      <c r="D50" s="12"/>
      <c r="E50" s="13"/>
      <c r="F50" s="14"/>
      <c r="G50" s="14"/>
      <c r="H50" s="50"/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33">
        <f t="shared" si="0"/>
        <v>0</v>
      </c>
    </row>
    <row r="51" spans="1:24" s="20" customFormat="1" hidden="1" x14ac:dyDescent="0.35">
      <c r="A51" s="73" t="s">
        <v>49</v>
      </c>
      <c r="B51" s="68" t="s">
        <v>50</v>
      </c>
      <c r="C51" s="15" t="s">
        <v>51</v>
      </c>
      <c r="D51" s="15" t="s">
        <v>52</v>
      </c>
      <c r="E51" s="15" t="s">
        <v>53</v>
      </c>
      <c r="F51" s="15">
        <v>17.225000000000001</v>
      </c>
      <c r="G51" s="15"/>
      <c r="H51" s="50"/>
      <c r="I51" s="50"/>
      <c r="J51" s="50">
        <f>420994.2-1</f>
        <v>420993.2</v>
      </c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33">
        <f t="shared" si="0"/>
        <v>0</v>
      </c>
    </row>
    <row r="52" spans="1:24" s="20" customFormat="1" hidden="1" x14ac:dyDescent="0.35">
      <c r="A52" s="73" t="s">
        <v>49</v>
      </c>
      <c r="B52" s="61" t="s">
        <v>54</v>
      </c>
      <c r="C52" s="15" t="s">
        <v>51</v>
      </c>
      <c r="D52" s="15" t="s">
        <v>52</v>
      </c>
      <c r="E52" s="15" t="s">
        <v>53</v>
      </c>
      <c r="F52" s="15">
        <v>17.225000000000001</v>
      </c>
      <c r="G52" s="15"/>
      <c r="H52" s="50"/>
      <c r="I52" s="50"/>
      <c r="J52" s="50">
        <v>1</v>
      </c>
      <c r="K52" s="50"/>
      <c r="L52" s="50"/>
      <c r="M52" s="50"/>
      <c r="N52" s="50"/>
      <c r="O52" s="50"/>
      <c r="P52" s="50"/>
      <c r="Q52" s="50"/>
      <c r="R52" s="50"/>
      <c r="S52" s="50"/>
      <c r="T52" s="50"/>
      <c r="U52" s="50"/>
      <c r="V52" s="50"/>
      <c r="W52" s="33">
        <f t="shared" si="0"/>
        <v>0</v>
      </c>
    </row>
    <row r="53" spans="1:24" s="20" customFormat="1" hidden="1" x14ac:dyDescent="0.35">
      <c r="A53" s="35"/>
      <c r="B53" s="16"/>
      <c r="C53" s="15"/>
      <c r="D53" s="15"/>
      <c r="E53" s="15"/>
      <c r="F53" s="15"/>
      <c r="G53" s="15"/>
      <c r="H53" s="50"/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33">
        <f t="shared" si="0"/>
        <v>0</v>
      </c>
      <c r="X53" s="66"/>
    </row>
    <row r="54" spans="1:24" s="20" customFormat="1" hidden="1" x14ac:dyDescent="0.35">
      <c r="A54" s="18"/>
      <c r="B54" s="16"/>
      <c r="C54" s="15"/>
      <c r="D54" s="15"/>
      <c r="E54" s="15"/>
      <c r="F54" s="15"/>
      <c r="G54" s="15"/>
      <c r="H54" s="50"/>
      <c r="I54" s="50"/>
      <c r="J54" s="50"/>
      <c r="K54" s="50"/>
      <c r="L54" s="50"/>
      <c r="M54" s="50"/>
      <c r="N54" s="50"/>
      <c r="O54" s="50"/>
      <c r="P54" s="50"/>
      <c r="Q54" s="50"/>
      <c r="R54" s="50"/>
      <c r="S54" s="50"/>
      <c r="T54" s="50"/>
      <c r="U54" s="50"/>
      <c r="V54" s="50"/>
      <c r="W54" s="33">
        <f t="shared" si="0"/>
        <v>0</v>
      </c>
    </row>
    <row r="55" spans="1:24" s="20" customFormat="1" hidden="1" x14ac:dyDescent="0.35">
      <c r="A55" s="31"/>
      <c r="B55" s="16"/>
      <c r="C55" s="30"/>
      <c r="D55" s="30"/>
      <c r="E55" s="32"/>
      <c r="F55" s="15"/>
      <c r="G55" s="15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33">
        <f t="shared" si="0"/>
        <v>0</v>
      </c>
    </row>
    <row r="56" spans="1:24" s="20" customFormat="1" hidden="1" x14ac:dyDescent="0.35">
      <c r="A56" s="19"/>
      <c r="B56" s="11"/>
      <c r="C56" s="12"/>
      <c r="D56" s="12"/>
      <c r="E56" s="12"/>
      <c r="F56" s="11"/>
      <c r="G56" s="11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33">
        <f t="shared" si="0"/>
        <v>0</v>
      </c>
    </row>
    <row r="57" spans="1:24" s="20" customFormat="1" hidden="1" x14ac:dyDescent="0.35">
      <c r="A57" s="9" t="s">
        <v>8</v>
      </c>
      <c r="B57" s="11"/>
      <c r="C57" s="12"/>
      <c r="D57" s="12"/>
      <c r="E57" s="12"/>
      <c r="F57" s="14"/>
      <c r="G57" s="14"/>
      <c r="H57" s="50"/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33">
        <f t="shared" si="0"/>
        <v>0</v>
      </c>
    </row>
    <row r="58" spans="1:24" s="10" customFormat="1" hidden="1" x14ac:dyDescent="0.35">
      <c r="A58" s="15" t="s">
        <v>33</v>
      </c>
      <c r="B58" s="11"/>
      <c r="C58" s="12"/>
      <c r="D58" s="12"/>
      <c r="E58" s="12"/>
      <c r="F58" s="14"/>
      <c r="G58" s="14"/>
      <c r="H58" s="51"/>
      <c r="I58" s="51"/>
      <c r="J58" s="51"/>
      <c r="K58" s="51"/>
      <c r="L58" s="51"/>
      <c r="M58" s="51"/>
      <c r="N58" s="51"/>
      <c r="O58" s="51"/>
      <c r="P58" s="51"/>
      <c r="Q58" s="51"/>
      <c r="R58" s="51"/>
      <c r="S58" s="51"/>
      <c r="T58" s="51"/>
      <c r="U58" s="51"/>
      <c r="V58" s="51"/>
      <c r="W58" s="33">
        <f t="shared" si="0"/>
        <v>0</v>
      </c>
    </row>
    <row r="59" spans="1:24" s="10" customFormat="1" hidden="1" x14ac:dyDescent="0.35">
      <c r="A59" s="18" t="s">
        <v>32</v>
      </c>
      <c r="B59" s="16" t="s">
        <v>62</v>
      </c>
      <c r="C59" s="15" t="s">
        <v>86</v>
      </c>
      <c r="D59" s="15" t="s">
        <v>87</v>
      </c>
      <c r="E59" s="15" t="s">
        <v>88</v>
      </c>
      <c r="F59" s="16">
        <v>17.207000000000001</v>
      </c>
      <c r="G59" s="79" t="s">
        <v>119</v>
      </c>
      <c r="H59" s="51"/>
      <c r="I59" s="51"/>
      <c r="J59" s="51"/>
      <c r="K59" s="51"/>
      <c r="L59" s="51"/>
      <c r="M59" s="51"/>
      <c r="N59" s="51"/>
      <c r="O59" s="51">
        <f>409626-1</f>
        <v>409625</v>
      </c>
      <c r="P59" s="51"/>
      <c r="Q59" s="51"/>
      <c r="R59" s="51"/>
      <c r="S59" s="51"/>
      <c r="T59" s="51"/>
      <c r="U59" s="51"/>
      <c r="V59" s="51"/>
      <c r="W59" s="33">
        <f t="shared" si="0"/>
        <v>409625</v>
      </c>
    </row>
    <row r="60" spans="1:24" s="10" customFormat="1" hidden="1" x14ac:dyDescent="0.35">
      <c r="A60" s="18" t="s">
        <v>32</v>
      </c>
      <c r="B60" s="16" t="s">
        <v>65</v>
      </c>
      <c r="C60" s="15" t="s">
        <v>86</v>
      </c>
      <c r="D60" s="15" t="s">
        <v>87</v>
      </c>
      <c r="E60" s="15" t="s">
        <v>88</v>
      </c>
      <c r="F60" s="16">
        <v>17.207000000000001</v>
      </c>
      <c r="G60" s="79" t="s">
        <v>119</v>
      </c>
      <c r="H60" s="50"/>
      <c r="I60" s="50"/>
      <c r="J60" s="50"/>
      <c r="K60" s="50"/>
      <c r="L60" s="50"/>
      <c r="M60" s="50"/>
      <c r="N60" s="50"/>
      <c r="O60" s="50">
        <v>1</v>
      </c>
      <c r="P60" s="50"/>
      <c r="Q60" s="50"/>
      <c r="R60" s="50"/>
      <c r="S60" s="50"/>
      <c r="T60" s="50"/>
      <c r="U60" s="50"/>
      <c r="V60" s="50"/>
      <c r="W60" s="33">
        <f t="shared" si="0"/>
        <v>1</v>
      </c>
    </row>
    <row r="61" spans="1:24" s="20" customFormat="1" hidden="1" x14ac:dyDescent="0.35">
      <c r="A61" s="18" t="s">
        <v>17</v>
      </c>
      <c r="B61" s="16" t="s">
        <v>62</v>
      </c>
      <c r="C61" s="15" t="s">
        <v>86</v>
      </c>
      <c r="D61" s="15" t="s">
        <v>87</v>
      </c>
      <c r="E61" s="15" t="s">
        <v>89</v>
      </c>
      <c r="F61" s="16" t="s">
        <v>15</v>
      </c>
      <c r="G61" s="79" t="s">
        <v>119</v>
      </c>
      <c r="H61" s="51"/>
      <c r="I61" s="51"/>
      <c r="J61" s="51"/>
      <c r="K61" s="51"/>
      <c r="L61" s="51"/>
      <c r="M61" s="51"/>
      <c r="N61" s="51"/>
      <c r="O61" s="51">
        <f>35273-1</f>
        <v>35272</v>
      </c>
      <c r="P61" s="51"/>
      <c r="Q61" s="51"/>
      <c r="R61" s="51"/>
      <c r="S61" s="51"/>
      <c r="T61" s="51"/>
      <c r="U61" s="51"/>
      <c r="V61" s="51"/>
      <c r="W61" s="33">
        <f t="shared" si="0"/>
        <v>35272</v>
      </c>
    </row>
    <row r="62" spans="1:24" s="10" customFormat="1" hidden="1" x14ac:dyDescent="0.35">
      <c r="A62" s="18" t="s">
        <v>17</v>
      </c>
      <c r="B62" s="16" t="s">
        <v>65</v>
      </c>
      <c r="C62" s="15" t="s">
        <v>86</v>
      </c>
      <c r="D62" s="15" t="s">
        <v>87</v>
      </c>
      <c r="E62" s="15" t="s">
        <v>89</v>
      </c>
      <c r="F62" s="16" t="s">
        <v>15</v>
      </c>
      <c r="G62" s="79" t="s">
        <v>119</v>
      </c>
      <c r="H62" s="51"/>
      <c r="I62" s="51"/>
      <c r="J62" s="51"/>
      <c r="K62" s="51"/>
      <c r="L62" s="51"/>
      <c r="M62" s="51"/>
      <c r="N62" s="51"/>
      <c r="O62" s="51">
        <v>1</v>
      </c>
      <c r="P62" s="51"/>
      <c r="Q62" s="51"/>
      <c r="R62" s="51"/>
      <c r="S62" s="51"/>
      <c r="T62" s="51"/>
      <c r="U62" s="51"/>
      <c r="V62" s="51"/>
      <c r="W62" s="33">
        <f t="shared" si="0"/>
        <v>1</v>
      </c>
    </row>
    <row r="63" spans="1:24" s="10" customFormat="1" hidden="1" x14ac:dyDescent="0.35">
      <c r="A63" s="36" t="s">
        <v>18</v>
      </c>
      <c r="B63" s="16"/>
      <c r="C63" s="15"/>
      <c r="D63" s="28"/>
      <c r="E63" s="15"/>
      <c r="F63" s="37" t="s">
        <v>19</v>
      </c>
      <c r="G63" s="37"/>
      <c r="H63" s="51"/>
      <c r="I63" s="51"/>
      <c r="J63" s="51"/>
      <c r="K63" s="51"/>
      <c r="L63" s="51"/>
      <c r="M63" s="51"/>
      <c r="N63" s="51"/>
      <c r="O63" s="51"/>
      <c r="P63" s="51"/>
      <c r="Q63" s="51"/>
      <c r="R63" s="51"/>
      <c r="S63" s="51"/>
      <c r="T63" s="51"/>
      <c r="U63" s="51"/>
      <c r="V63" s="51"/>
      <c r="W63" s="33">
        <f t="shared" si="0"/>
        <v>0</v>
      </c>
    </row>
    <row r="64" spans="1:24" s="10" customFormat="1" hidden="1" x14ac:dyDescent="0.35">
      <c r="A64" s="36" t="s">
        <v>21</v>
      </c>
      <c r="B64" s="16"/>
      <c r="C64" s="15"/>
      <c r="D64" s="15"/>
      <c r="E64" s="15"/>
      <c r="F64" s="16" t="s">
        <v>14</v>
      </c>
      <c r="G64" s="16"/>
      <c r="H64" s="51"/>
      <c r="I64" s="51"/>
      <c r="J64" s="51"/>
      <c r="K64" s="51"/>
      <c r="L64" s="51"/>
      <c r="M64" s="51"/>
      <c r="N64" s="51"/>
      <c r="O64" s="51"/>
      <c r="P64" s="51"/>
      <c r="Q64" s="51"/>
      <c r="R64" s="51"/>
      <c r="S64" s="51"/>
      <c r="T64" s="51"/>
      <c r="U64" s="51"/>
      <c r="V64" s="51"/>
      <c r="W64" s="33">
        <f t="shared" si="0"/>
        <v>0</v>
      </c>
    </row>
    <row r="65" spans="1:23" s="10" customFormat="1" hidden="1" x14ac:dyDescent="0.35">
      <c r="A65" s="36" t="s">
        <v>22</v>
      </c>
      <c r="B65" s="16"/>
      <c r="C65" s="15"/>
      <c r="D65" s="15"/>
      <c r="E65" s="15"/>
      <c r="F65" s="16" t="s">
        <v>14</v>
      </c>
      <c r="G65" s="16"/>
      <c r="H65" s="51"/>
      <c r="I65" s="51"/>
      <c r="J65" s="51"/>
      <c r="K65" s="51"/>
      <c r="L65" s="51"/>
      <c r="M65" s="51"/>
      <c r="N65" s="51"/>
      <c r="O65" s="51"/>
      <c r="P65" s="51"/>
      <c r="Q65" s="51"/>
      <c r="R65" s="51"/>
      <c r="S65" s="51"/>
      <c r="T65" s="51"/>
      <c r="U65" s="51"/>
      <c r="V65" s="51"/>
      <c r="W65" s="33">
        <f t="shared" si="0"/>
        <v>0</v>
      </c>
    </row>
    <row r="66" spans="1:23" s="10" customFormat="1" hidden="1" x14ac:dyDescent="0.35">
      <c r="A66" s="36" t="s">
        <v>23</v>
      </c>
      <c r="B66" s="53"/>
      <c r="C66" s="57"/>
      <c r="D66" s="57"/>
      <c r="E66" s="57"/>
      <c r="F66" s="16" t="s">
        <v>14</v>
      </c>
      <c r="G66" s="16"/>
      <c r="H66" s="51"/>
      <c r="I66" s="51"/>
      <c r="J66" s="51"/>
      <c r="K66" s="51"/>
      <c r="L66" s="51"/>
      <c r="M66" s="51"/>
      <c r="N66" s="51"/>
      <c r="O66" s="51"/>
      <c r="P66" s="51"/>
      <c r="Q66" s="51"/>
      <c r="R66" s="51"/>
      <c r="S66" s="51"/>
      <c r="T66" s="51"/>
      <c r="U66" s="51"/>
      <c r="V66" s="51"/>
      <c r="W66" s="33">
        <f t="shared" si="0"/>
        <v>0</v>
      </c>
    </row>
    <row r="67" spans="1:23" s="10" customFormat="1" hidden="1" x14ac:dyDescent="0.35">
      <c r="A67" s="18" t="s">
        <v>27</v>
      </c>
      <c r="B67" s="53"/>
      <c r="C67" s="57"/>
      <c r="D67" s="59"/>
      <c r="E67" s="57"/>
      <c r="F67" s="37" t="s">
        <v>14</v>
      </c>
      <c r="G67" s="37"/>
      <c r="H67" s="51"/>
      <c r="I67" s="51"/>
      <c r="J67" s="51"/>
      <c r="K67" s="51"/>
      <c r="L67" s="51"/>
      <c r="M67" s="51"/>
      <c r="N67" s="51"/>
      <c r="O67" s="51"/>
      <c r="P67" s="51"/>
      <c r="Q67" s="51"/>
      <c r="R67" s="51"/>
      <c r="S67" s="51"/>
      <c r="T67" s="51"/>
      <c r="U67" s="51"/>
      <c r="V67" s="51"/>
      <c r="W67" s="33">
        <f t="shared" si="0"/>
        <v>0</v>
      </c>
    </row>
    <row r="68" spans="1:23" s="10" customFormat="1" hidden="1" x14ac:dyDescent="0.35">
      <c r="A68" s="18" t="s">
        <v>27</v>
      </c>
      <c r="B68" s="53"/>
      <c r="C68" s="57"/>
      <c r="D68" s="59"/>
      <c r="E68" s="57"/>
      <c r="F68" s="37" t="s">
        <v>14</v>
      </c>
      <c r="G68" s="37"/>
      <c r="H68" s="51"/>
      <c r="I68" s="51"/>
      <c r="J68" s="51"/>
      <c r="K68" s="51"/>
      <c r="L68" s="51"/>
      <c r="M68" s="51"/>
      <c r="N68" s="51"/>
      <c r="O68" s="51"/>
      <c r="P68" s="51"/>
      <c r="Q68" s="51"/>
      <c r="R68" s="51"/>
      <c r="S68" s="51"/>
      <c r="T68" s="51"/>
      <c r="U68" s="51"/>
      <c r="V68" s="51"/>
      <c r="W68" s="33">
        <f t="shared" si="0"/>
        <v>0</v>
      </c>
    </row>
    <row r="69" spans="1:23" s="10" customFormat="1" hidden="1" x14ac:dyDescent="0.35">
      <c r="A69" s="31" t="s">
        <v>25</v>
      </c>
      <c r="B69" s="16"/>
      <c r="C69" s="28"/>
      <c r="D69" s="28"/>
      <c r="E69" s="15"/>
      <c r="F69" s="16" t="s">
        <v>15</v>
      </c>
      <c r="G69" s="16"/>
      <c r="H69" s="51"/>
      <c r="I69" s="51"/>
      <c r="J69" s="51"/>
      <c r="K69" s="51"/>
      <c r="L69" s="51"/>
      <c r="M69" s="51"/>
      <c r="N69" s="51"/>
      <c r="O69" s="51"/>
      <c r="P69" s="51"/>
      <c r="Q69" s="51"/>
      <c r="R69" s="51"/>
      <c r="S69" s="51"/>
      <c r="T69" s="51"/>
      <c r="U69" s="51"/>
      <c r="V69" s="51"/>
      <c r="W69" s="33">
        <f t="shared" si="0"/>
        <v>0</v>
      </c>
    </row>
    <row r="70" spans="1:23" s="10" customFormat="1" hidden="1" x14ac:dyDescent="0.35">
      <c r="A70" s="36" t="s">
        <v>26</v>
      </c>
      <c r="B70" s="16"/>
      <c r="C70" s="58"/>
      <c r="D70" s="28"/>
      <c r="E70" s="15"/>
      <c r="F70" s="16" t="s">
        <v>14</v>
      </c>
      <c r="G70" s="16"/>
      <c r="H70" s="51"/>
      <c r="I70" s="51"/>
      <c r="J70" s="51"/>
      <c r="K70" s="51"/>
      <c r="L70" s="51"/>
      <c r="M70" s="51"/>
      <c r="N70" s="51"/>
      <c r="O70" s="51"/>
      <c r="P70" s="51"/>
      <c r="Q70" s="51"/>
      <c r="R70" s="51"/>
      <c r="S70" s="51"/>
      <c r="T70" s="51"/>
      <c r="U70" s="51"/>
      <c r="V70" s="51"/>
      <c r="W70" s="33">
        <f t="shared" si="0"/>
        <v>0</v>
      </c>
    </row>
    <row r="71" spans="1:23" s="10" customFormat="1" hidden="1" x14ac:dyDescent="0.35">
      <c r="A71" s="36" t="s">
        <v>36</v>
      </c>
      <c r="B71" s="68" t="s">
        <v>37</v>
      </c>
      <c r="C71" s="15" t="s">
        <v>38</v>
      </c>
      <c r="D71" s="28" t="s">
        <v>30</v>
      </c>
      <c r="E71" s="15" t="s">
        <v>31</v>
      </c>
      <c r="F71" s="16">
        <v>10.561</v>
      </c>
      <c r="G71" s="16"/>
      <c r="H71" s="51">
        <v>9210.3199999999979</v>
      </c>
      <c r="I71" s="51"/>
      <c r="J71" s="51"/>
      <c r="K71" s="51"/>
      <c r="L71" s="51"/>
      <c r="M71" s="51"/>
      <c r="N71" s="51"/>
      <c r="O71" s="51"/>
      <c r="P71" s="51"/>
      <c r="Q71" s="51"/>
      <c r="R71" s="51"/>
      <c r="S71" s="51"/>
      <c r="T71" s="51"/>
      <c r="U71" s="51"/>
      <c r="V71" s="51"/>
      <c r="W71" s="33">
        <f t="shared" si="0"/>
        <v>0</v>
      </c>
    </row>
    <row r="72" spans="1:23" s="10" customFormat="1" hidden="1" x14ac:dyDescent="0.35">
      <c r="A72" s="18" t="s">
        <v>41</v>
      </c>
      <c r="B72" s="68" t="s">
        <v>50</v>
      </c>
      <c r="C72" s="15" t="s">
        <v>42</v>
      </c>
      <c r="D72" s="15" t="s">
        <v>43</v>
      </c>
      <c r="E72" s="15" t="s">
        <v>44</v>
      </c>
      <c r="F72" s="16" t="s">
        <v>14</v>
      </c>
      <c r="G72" s="16"/>
      <c r="H72" s="51"/>
      <c r="I72" s="51">
        <v>41286.9022738934</v>
      </c>
      <c r="J72" s="51"/>
      <c r="K72" s="51"/>
      <c r="L72" s="51"/>
      <c r="M72" s="51"/>
      <c r="N72" s="51"/>
      <c r="O72" s="51"/>
      <c r="P72" s="51"/>
      <c r="Q72" s="51"/>
      <c r="R72" s="51"/>
      <c r="S72" s="51"/>
      <c r="T72" s="51"/>
      <c r="U72" s="51">
        <v>31500</v>
      </c>
      <c r="V72" s="51"/>
      <c r="W72" s="33">
        <f>SUM(I72:U72)</f>
        <v>72786.9022738934</v>
      </c>
    </row>
    <row r="73" spans="1:23" s="10" customFormat="1" hidden="1" x14ac:dyDescent="0.35">
      <c r="A73" s="36"/>
      <c r="B73" s="71"/>
      <c r="C73" s="59"/>
      <c r="D73" s="72"/>
      <c r="E73" s="59"/>
      <c r="F73" s="37"/>
      <c r="G73" s="37"/>
      <c r="H73" s="51"/>
      <c r="I73" s="51"/>
      <c r="J73" s="51"/>
      <c r="K73" s="51"/>
      <c r="L73" s="51"/>
      <c r="M73" s="51"/>
      <c r="N73" s="51"/>
      <c r="O73" s="51"/>
      <c r="P73" s="51"/>
      <c r="Q73" s="51"/>
      <c r="R73" s="51"/>
      <c r="S73" s="51"/>
      <c r="T73" s="51"/>
      <c r="U73" s="51"/>
      <c r="V73" s="51"/>
      <c r="W73" s="33">
        <f t="shared" si="0"/>
        <v>0</v>
      </c>
    </row>
    <row r="74" spans="1:23" s="10" customFormat="1" hidden="1" x14ac:dyDescent="0.35">
      <c r="A74" s="36"/>
      <c r="B74" s="71"/>
      <c r="C74" s="59"/>
      <c r="D74" s="72"/>
      <c r="E74" s="59"/>
      <c r="F74" s="37"/>
      <c r="G74" s="37"/>
      <c r="H74" s="51"/>
      <c r="I74" s="51"/>
      <c r="J74" s="51"/>
      <c r="K74" s="51"/>
      <c r="L74" s="51"/>
      <c r="M74" s="51"/>
      <c r="N74" s="51"/>
      <c r="O74" s="51"/>
      <c r="P74" s="51"/>
      <c r="Q74" s="51"/>
      <c r="R74" s="51"/>
      <c r="S74" s="51"/>
      <c r="T74" s="51"/>
      <c r="U74" s="51"/>
      <c r="V74" s="51"/>
      <c r="W74" s="33">
        <f t="shared" si="0"/>
        <v>0</v>
      </c>
    </row>
    <row r="75" spans="1:23" s="10" customFormat="1" hidden="1" x14ac:dyDescent="0.35">
      <c r="A75" s="36"/>
      <c r="B75" s="37"/>
      <c r="C75" s="38"/>
      <c r="D75" s="38"/>
      <c r="E75" s="39"/>
      <c r="F75" s="37"/>
      <c r="G75" s="37"/>
      <c r="H75" s="51"/>
      <c r="I75" s="51"/>
      <c r="J75" s="51"/>
      <c r="K75" s="51"/>
      <c r="L75" s="51"/>
      <c r="M75" s="51"/>
      <c r="N75" s="51"/>
      <c r="O75" s="51"/>
      <c r="P75" s="51"/>
      <c r="Q75" s="51"/>
      <c r="R75" s="51"/>
      <c r="S75" s="51"/>
      <c r="T75" s="51"/>
      <c r="U75" s="51"/>
      <c r="V75" s="51"/>
      <c r="W75" s="33">
        <f t="shared" si="0"/>
        <v>0</v>
      </c>
    </row>
    <row r="76" spans="1:23" s="10" customFormat="1" hidden="1" x14ac:dyDescent="0.35">
      <c r="A76" s="9" t="s">
        <v>8</v>
      </c>
      <c r="B76" s="37"/>
      <c r="C76" s="38"/>
      <c r="D76" s="38"/>
      <c r="E76" s="39"/>
      <c r="F76" s="37"/>
      <c r="G76" s="37"/>
      <c r="H76" s="51"/>
      <c r="I76" s="51"/>
      <c r="J76" s="51"/>
      <c r="K76" s="51"/>
      <c r="L76" s="51"/>
      <c r="M76" s="51"/>
      <c r="N76" s="51"/>
      <c r="O76" s="51"/>
      <c r="P76" s="51"/>
      <c r="Q76" s="51"/>
      <c r="R76" s="51"/>
      <c r="S76" s="51"/>
      <c r="T76" s="51"/>
      <c r="U76" s="51"/>
      <c r="V76" s="51"/>
      <c r="W76" s="33">
        <f t="shared" si="0"/>
        <v>0</v>
      </c>
    </row>
    <row r="77" spans="1:23" s="10" customFormat="1" hidden="1" x14ac:dyDescent="0.35">
      <c r="A77" s="15" t="s">
        <v>28</v>
      </c>
      <c r="B77" s="37"/>
      <c r="C77" s="38"/>
      <c r="D77" s="38"/>
      <c r="E77" s="39"/>
      <c r="F77" s="37"/>
      <c r="G77" s="37"/>
      <c r="H77" s="51"/>
      <c r="I77" s="51"/>
      <c r="J77" s="51"/>
      <c r="K77" s="51"/>
      <c r="L77" s="51"/>
      <c r="M77" s="51"/>
      <c r="N77" s="51"/>
      <c r="O77" s="51"/>
      <c r="P77" s="51"/>
      <c r="Q77" s="51"/>
      <c r="R77" s="51"/>
      <c r="S77" s="51"/>
      <c r="T77" s="51"/>
      <c r="U77" s="51"/>
      <c r="V77" s="51"/>
      <c r="W77" s="33">
        <f t="shared" si="0"/>
        <v>0</v>
      </c>
    </row>
    <row r="78" spans="1:23" s="10" customFormat="1" hidden="1" x14ac:dyDescent="0.35">
      <c r="A78" s="40" t="s">
        <v>20</v>
      </c>
      <c r="B78" s="16"/>
      <c r="C78" s="30"/>
      <c r="D78" s="30"/>
      <c r="E78" s="32"/>
      <c r="F78" s="28">
        <v>17.800999999999998</v>
      </c>
      <c r="G78" s="79" t="s">
        <v>121</v>
      </c>
      <c r="H78" s="51"/>
      <c r="I78" s="51"/>
      <c r="J78" s="51"/>
      <c r="K78" s="51"/>
      <c r="L78" s="51"/>
      <c r="M78" s="51"/>
      <c r="N78" s="51"/>
      <c r="O78" s="51"/>
      <c r="P78" s="51"/>
      <c r="Q78" s="51"/>
      <c r="R78" s="51"/>
      <c r="S78" s="51"/>
      <c r="T78" s="51"/>
      <c r="U78" s="51"/>
      <c r="V78" s="51"/>
      <c r="W78" s="33">
        <f t="shared" si="0"/>
        <v>0</v>
      </c>
    </row>
    <row r="79" spans="1:23" s="10" customFormat="1" hidden="1" x14ac:dyDescent="0.35">
      <c r="A79" s="40" t="s">
        <v>20</v>
      </c>
      <c r="B79" s="16"/>
      <c r="C79" s="30"/>
      <c r="D79" s="30"/>
      <c r="E79" s="32"/>
      <c r="F79" s="28">
        <v>17.800999999999998</v>
      </c>
      <c r="G79" s="79" t="s">
        <v>121</v>
      </c>
      <c r="H79" s="51"/>
      <c r="I79" s="51"/>
      <c r="J79" s="51"/>
      <c r="K79" s="51"/>
      <c r="L79" s="51"/>
      <c r="M79" s="51"/>
      <c r="N79" s="51"/>
      <c r="O79" s="51"/>
      <c r="P79" s="51"/>
      <c r="Q79" s="51"/>
      <c r="R79" s="51"/>
      <c r="S79" s="51"/>
      <c r="T79" s="51"/>
      <c r="U79" s="51"/>
      <c r="V79" s="51"/>
      <c r="W79" s="33">
        <f t="shared" si="0"/>
        <v>0</v>
      </c>
    </row>
    <row r="80" spans="1:23" s="10" customFormat="1" hidden="1" x14ac:dyDescent="0.35">
      <c r="A80" s="40" t="s">
        <v>29</v>
      </c>
      <c r="B80" s="16"/>
      <c r="C80" s="15"/>
      <c r="D80" s="57"/>
      <c r="E80" s="63"/>
      <c r="F80" s="15">
        <v>17.225000000000001</v>
      </c>
      <c r="G80" s="15"/>
      <c r="H80" s="51"/>
      <c r="I80" s="51"/>
      <c r="J80" s="51"/>
      <c r="K80" s="51"/>
      <c r="L80" s="51"/>
      <c r="M80" s="51"/>
      <c r="N80" s="51"/>
      <c r="O80" s="51"/>
      <c r="P80" s="51"/>
      <c r="Q80" s="51"/>
      <c r="R80" s="51"/>
      <c r="S80" s="51"/>
      <c r="T80" s="51"/>
      <c r="U80" s="51"/>
      <c r="V80" s="51"/>
      <c r="W80" s="33">
        <f t="shared" si="0"/>
        <v>0</v>
      </c>
    </row>
    <row r="81" spans="1:24" s="10" customFormat="1" hidden="1" x14ac:dyDescent="0.35">
      <c r="A81" s="40"/>
      <c r="B81" s="16"/>
      <c r="C81" s="30"/>
      <c r="D81" s="30"/>
      <c r="E81" s="32"/>
      <c r="F81" s="28"/>
      <c r="G81" s="28"/>
      <c r="H81" s="51"/>
      <c r="I81" s="51"/>
      <c r="J81" s="51"/>
      <c r="K81" s="51"/>
      <c r="L81" s="51"/>
      <c r="M81" s="51"/>
      <c r="N81" s="51"/>
      <c r="O81" s="51"/>
      <c r="P81" s="51"/>
      <c r="Q81" s="51"/>
      <c r="R81" s="51"/>
      <c r="S81" s="51"/>
      <c r="T81" s="51"/>
      <c r="U81" s="51"/>
      <c r="V81" s="51"/>
      <c r="W81" s="33">
        <f t="shared" si="0"/>
        <v>0</v>
      </c>
      <c r="X81" s="41"/>
    </row>
    <row r="82" spans="1:24" s="10" customFormat="1" hidden="1" x14ac:dyDescent="0.35">
      <c r="A82" s="40" t="s">
        <v>24</v>
      </c>
      <c r="B82" s="16"/>
      <c r="C82" s="30"/>
      <c r="D82" s="30"/>
      <c r="E82" s="32"/>
      <c r="F82" s="28">
        <v>17.800999999999998</v>
      </c>
      <c r="G82" s="79" t="s">
        <v>121</v>
      </c>
      <c r="H82" s="51"/>
      <c r="I82" s="51"/>
      <c r="J82" s="51"/>
      <c r="K82" s="51"/>
      <c r="L82" s="51"/>
      <c r="M82" s="51"/>
      <c r="N82" s="51"/>
      <c r="O82" s="51"/>
      <c r="P82" s="51"/>
      <c r="Q82" s="51"/>
      <c r="R82" s="51"/>
      <c r="S82" s="51"/>
      <c r="T82" s="51"/>
      <c r="U82" s="51"/>
      <c r="V82" s="51"/>
      <c r="W82" s="33">
        <f t="shared" ref="W82:W86" si="1">SUM(L82:Q82)</f>
        <v>0</v>
      </c>
      <c r="X82" s="41"/>
    </row>
    <row r="83" spans="1:24" s="10" customFormat="1" hidden="1" x14ac:dyDescent="0.35">
      <c r="A83" s="40" t="s">
        <v>24</v>
      </c>
      <c r="B83" s="16"/>
      <c r="C83" s="64"/>
      <c r="D83" s="65"/>
      <c r="E83" s="64"/>
      <c r="F83" s="28">
        <v>17.800999999999998</v>
      </c>
      <c r="G83" s="79" t="s">
        <v>121</v>
      </c>
      <c r="H83" s="51"/>
      <c r="I83" s="51"/>
      <c r="J83" s="51"/>
      <c r="K83" s="51"/>
      <c r="L83" s="51"/>
      <c r="M83" s="51"/>
      <c r="N83" s="51"/>
      <c r="O83" s="51"/>
      <c r="P83" s="51"/>
      <c r="Q83" s="51"/>
      <c r="R83" s="51"/>
      <c r="S83" s="51"/>
      <c r="T83" s="51"/>
      <c r="U83" s="51"/>
      <c r="V83" s="51"/>
      <c r="W83" s="33">
        <f t="shared" si="1"/>
        <v>0</v>
      </c>
      <c r="X83" s="41"/>
    </row>
    <row r="84" spans="1:24" s="10" customFormat="1" hidden="1" x14ac:dyDescent="0.35">
      <c r="A84" s="40" t="s">
        <v>24</v>
      </c>
      <c r="B84" s="16"/>
      <c r="C84" s="30"/>
      <c r="D84" s="30"/>
      <c r="E84" s="32"/>
      <c r="F84" s="28">
        <v>17.800999999999998</v>
      </c>
      <c r="G84" s="79" t="s">
        <v>121</v>
      </c>
      <c r="H84" s="51"/>
      <c r="I84" s="51"/>
      <c r="J84" s="51"/>
      <c r="K84" s="51"/>
      <c r="L84" s="51"/>
      <c r="M84" s="51"/>
      <c r="N84" s="51"/>
      <c r="O84" s="51"/>
      <c r="P84" s="51"/>
      <c r="Q84" s="51"/>
      <c r="R84" s="51"/>
      <c r="S84" s="51"/>
      <c r="T84" s="51"/>
      <c r="U84" s="51"/>
      <c r="V84" s="51"/>
      <c r="W84" s="33">
        <f t="shared" si="1"/>
        <v>0</v>
      </c>
      <c r="X84" s="41"/>
    </row>
    <row r="85" spans="1:24" s="10" customFormat="1" hidden="1" x14ac:dyDescent="0.35">
      <c r="A85" s="31"/>
      <c r="B85" s="16"/>
      <c r="C85" s="38"/>
      <c r="D85" s="38"/>
      <c r="E85" s="38"/>
      <c r="F85" s="37"/>
      <c r="G85" s="37"/>
      <c r="H85" s="51"/>
      <c r="I85" s="51"/>
      <c r="J85" s="51"/>
      <c r="K85" s="51"/>
      <c r="L85" s="51"/>
      <c r="M85" s="51"/>
      <c r="N85" s="51"/>
      <c r="O85" s="51"/>
      <c r="P85" s="51"/>
      <c r="Q85" s="51"/>
      <c r="R85" s="51"/>
      <c r="S85" s="51"/>
      <c r="T85" s="51"/>
      <c r="U85" s="51"/>
      <c r="V85" s="51"/>
      <c r="W85" s="33">
        <f t="shared" si="1"/>
        <v>0</v>
      </c>
    </row>
    <row r="86" spans="1:24" s="10" customFormat="1" hidden="1" x14ac:dyDescent="0.35">
      <c r="A86" s="21"/>
      <c r="B86" s="14"/>
      <c r="C86" s="12"/>
      <c r="D86" s="14"/>
      <c r="E86" s="12"/>
      <c r="F86" s="14"/>
      <c r="G86" s="14"/>
      <c r="H86" s="51"/>
      <c r="I86" s="51"/>
      <c r="J86" s="51"/>
      <c r="K86" s="51"/>
      <c r="L86" s="51"/>
      <c r="M86" s="51"/>
      <c r="N86" s="51"/>
      <c r="O86" s="51"/>
      <c r="P86" s="51"/>
      <c r="Q86" s="51"/>
      <c r="R86" s="51"/>
      <c r="S86" s="51"/>
      <c r="T86" s="51"/>
      <c r="U86" s="51"/>
      <c r="V86" s="51"/>
      <c r="W86" s="33">
        <f t="shared" si="1"/>
        <v>0</v>
      </c>
    </row>
    <row r="87" spans="1:24" s="10" customFormat="1" hidden="1" x14ac:dyDescent="0.35">
      <c r="A87" s="17"/>
      <c r="B87" s="17"/>
      <c r="C87" s="17"/>
      <c r="D87" s="14"/>
      <c r="E87" s="14"/>
      <c r="F87" s="14"/>
      <c r="G87" s="14"/>
      <c r="H87" s="50"/>
      <c r="I87" s="50"/>
      <c r="J87" s="50"/>
      <c r="K87" s="50"/>
      <c r="L87" s="50"/>
      <c r="M87" s="50"/>
      <c r="N87" s="50"/>
      <c r="O87" s="50"/>
      <c r="P87" s="50"/>
      <c r="Q87" s="50"/>
      <c r="R87" s="50"/>
      <c r="S87" s="50"/>
      <c r="T87" s="50"/>
      <c r="U87" s="50"/>
      <c r="V87" s="50"/>
      <c r="W87" s="55">
        <f t="shared" ref="W87" si="2">SUM(H87:H87)</f>
        <v>0</v>
      </c>
    </row>
    <row r="88" spans="1:24" s="10" customFormat="1" x14ac:dyDescent="0.35">
      <c r="A88" s="18" t="s">
        <v>0</v>
      </c>
      <c r="B88" s="18"/>
      <c r="C88" s="22"/>
      <c r="D88" s="22"/>
      <c r="E88" s="22"/>
      <c r="F88" s="22"/>
      <c r="G88" s="22"/>
      <c r="H88" s="50">
        <f>SUM(H6:H87)</f>
        <v>9210.3199999999979</v>
      </c>
      <c r="I88" s="50">
        <f>SUM(I72:I87)</f>
        <v>41286.9022738934</v>
      </c>
      <c r="J88" s="50">
        <f>SUM(J50:J56)</f>
        <v>420994.2</v>
      </c>
      <c r="K88" s="50">
        <f>SUM(K8:K33)</f>
        <v>788933</v>
      </c>
      <c r="L88" s="50">
        <f>SUM(L16:L87)</f>
        <v>132933</v>
      </c>
      <c r="M88" s="50">
        <f>SUM(M35:M39)</f>
        <v>95000</v>
      </c>
      <c r="N88" s="50">
        <f>SUM(N10:N38)</f>
        <v>120218</v>
      </c>
      <c r="O88" s="50">
        <f>SUM(O59:O62)</f>
        <v>444899</v>
      </c>
      <c r="P88" s="50">
        <f>SUM(P22:P33)</f>
        <v>10000</v>
      </c>
      <c r="Q88" s="50">
        <f>SUM(Q8:Q20)</f>
        <v>528117</v>
      </c>
      <c r="R88" s="50">
        <f>SUM(R35:R87)</f>
        <v>330705.5</v>
      </c>
      <c r="S88" s="50">
        <f>SUM(S12:S15)</f>
        <v>537233</v>
      </c>
      <c r="T88" s="50">
        <f>SUM(T34:T87)</f>
        <v>330705.5</v>
      </c>
      <c r="U88" s="50">
        <f>SUM(U72:U73)</f>
        <v>31500</v>
      </c>
      <c r="V88" s="50">
        <f>SUM(V40:V46)</f>
        <v>98706.230877305497</v>
      </c>
      <c r="W88" s="33"/>
    </row>
    <row r="89" spans="1:24" s="10" customFormat="1" x14ac:dyDescent="0.35">
      <c r="A89" s="23"/>
      <c r="B89" s="23"/>
      <c r="C89" s="24"/>
      <c r="D89" s="24"/>
      <c r="E89" s="24"/>
      <c r="F89" s="24"/>
      <c r="G89" s="24"/>
      <c r="H89" s="25"/>
      <c r="I89" s="25"/>
      <c r="J89" s="25"/>
      <c r="K89" s="25"/>
      <c r="L89" s="25"/>
      <c r="M89" s="25"/>
      <c r="N89" s="25"/>
      <c r="O89" s="25"/>
      <c r="P89" s="25"/>
      <c r="Q89" s="25"/>
      <c r="R89" s="25"/>
      <c r="S89" s="25"/>
      <c r="T89" s="25"/>
      <c r="U89" s="25"/>
      <c r="V89" s="25"/>
      <c r="W89" s="26"/>
    </row>
    <row r="90" spans="1:24" s="10" customFormat="1" x14ac:dyDescent="0.35">
      <c r="A90" s="20" t="s">
        <v>9</v>
      </c>
      <c r="C90" s="27"/>
      <c r="D90" s="27"/>
      <c r="E90" s="27"/>
      <c r="F90" s="27"/>
      <c r="G90" s="27"/>
      <c r="H90" s="27"/>
      <c r="I90" s="27"/>
      <c r="J90" s="27"/>
      <c r="K90" s="27"/>
      <c r="L90" s="27"/>
      <c r="M90" s="27"/>
      <c r="N90" s="27"/>
      <c r="O90" s="27"/>
      <c r="P90" s="27"/>
      <c r="Q90" s="27"/>
      <c r="R90" s="27"/>
      <c r="S90" s="27"/>
      <c r="T90" s="27"/>
      <c r="U90" s="27"/>
      <c r="V90" s="27"/>
      <c r="W90" s="46"/>
    </row>
    <row r="91" spans="1:24" s="10" customFormat="1" hidden="1" x14ac:dyDescent="0.35">
      <c r="A91" s="20" t="s">
        <v>34</v>
      </c>
      <c r="C91" s="27"/>
      <c r="D91" s="27"/>
      <c r="E91" s="27"/>
      <c r="F91" s="27"/>
      <c r="G91" s="27"/>
      <c r="H91" s="27"/>
      <c r="I91" s="27"/>
      <c r="J91" s="27"/>
      <c r="K91" s="27"/>
      <c r="L91" s="27"/>
      <c r="M91" s="27"/>
      <c r="N91" s="27"/>
      <c r="O91" s="27"/>
      <c r="P91" s="27"/>
      <c r="Q91" s="27"/>
      <c r="R91" s="27"/>
      <c r="S91" s="27"/>
      <c r="T91" s="27"/>
      <c r="U91" s="27"/>
      <c r="V91" s="27"/>
      <c r="W91" s="46"/>
    </row>
    <row r="92" spans="1:24" s="10" customFormat="1" hidden="1" x14ac:dyDescent="0.35">
      <c r="A92" s="23" t="s">
        <v>35</v>
      </c>
      <c r="C92" s="27"/>
      <c r="D92" s="27"/>
      <c r="E92" s="27"/>
      <c r="F92" s="27"/>
      <c r="G92" s="27"/>
      <c r="H92" s="27"/>
      <c r="I92" s="27"/>
      <c r="J92" s="27"/>
      <c r="K92" s="27"/>
      <c r="L92" s="27"/>
      <c r="M92" s="27"/>
      <c r="N92" s="27"/>
      <c r="O92" s="27"/>
      <c r="P92" s="27"/>
      <c r="Q92" s="27"/>
      <c r="R92" s="27"/>
      <c r="S92" s="27"/>
      <c r="T92" s="27"/>
      <c r="U92" s="27"/>
      <c r="V92" s="27"/>
      <c r="W92" s="46"/>
    </row>
    <row r="93" spans="1:24" s="10" customFormat="1" hidden="1" x14ac:dyDescent="0.35">
      <c r="A93" s="20" t="s">
        <v>45</v>
      </c>
      <c r="C93" s="27"/>
      <c r="D93" s="27"/>
      <c r="E93" s="27"/>
      <c r="F93" s="27"/>
      <c r="G93" s="27"/>
      <c r="H93" s="27"/>
      <c r="I93" s="27"/>
      <c r="J93" s="27"/>
      <c r="K93" s="27"/>
      <c r="L93" s="27"/>
      <c r="M93" s="27"/>
      <c r="N93" s="27"/>
      <c r="O93" s="27"/>
      <c r="P93" s="27"/>
      <c r="Q93" s="27"/>
      <c r="R93" s="27"/>
      <c r="S93" s="27"/>
      <c r="T93" s="27"/>
      <c r="U93" s="27"/>
      <c r="V93" s="27"/>
      <c r="W93" s="46"/>
    </row>
    <row r="94" spans="1:24" s="10" customFormat="1" hidden="1" x14ac:dyDescent="0.35">
      <c r="A94" s="20" t="s">
        <v>46</v>
      </c>
      <c r="C94" s="27"/>
      <c r="D94" s="27"/>
      <c r="E94" s="27"/>
      <c r="F94" s="27"/>
      <c r="G94" s="27"/>
      <c r="H94" s="27"/>
      <c r="I94" s="27"/>
      <c r="J94" s="27"/>
      <c r="K94" s="27"/>
      <c r="L94" s="27"/>
      <c r="M94" s="27"/>
      <c r="N94" s="27"/>
      <c r="O94" s="27"/>
      <c r="P94" s="27"/>
      <c r="Q94" s="27"/>
      <c r="R94" s="27"/>
      <c r="S94" s="27"/>
      <c r="T94" s="27"/>
      <c r="U94" s="27"/>
      <c r="V94" s="27"/>
      <c r="W94" s="46"/>
    </row>
    <row r="95" spans="1:24" s="10" customFormat="1" hidden="1" x14ac:dyDescent="0.35">
      <c r="A95" s="20" t="s">
        <v>55</v>
      </c>
      <c r="C95" s="27"/>
      <c r="D95" s="27"/>
      <c r="E95" s="27"/>
      <c r="F95" s="27"/>
      <c r="G95" s="27"/>
      <c r="H95" s="27"/>
      <c r="I95" s="27"/>
      <c r="J95" s="27"/>
      <c r="K95" s="27"/>
      <c r="L95" s="27"/>
      <c r="M95" s="27"/>
      <c r="N95" s="27"/>
      <c r="O95" s="27"/>
      <c r="P95" s="27"/>
      <c r="Q95" s="27"/>
      <c r="R95" s="27"/>
      <c r="S95" s="27"/>
      <c r="T95" s="27"/>
      <c r="U95" s="27"/>
      <c r="V95" s="27"/>
      <c r="W95" s="46"/>
    </row>
    <row r="96" spans="1:24" s="10" customFormat="1" hidden="1" x14ac:dyDescent="0.35">
      <c r="A96" s="20" t="s">
        <v>56</v>
      </c>
      <c r="C96" s="27"/>
      <c r="D96" s="27"/>
      <c r="E96" s="27"/>
      <c r="F96" s="27"/>
      <c r="G96" s="27"/>
      <c r="H96" s="27"/>
      <c r="I96" s="27"/>
      <c r="J96" s="27"/>
      <c r="K96" s="27"/>
      <c r="L96" s="27"/>
      <c r="M96" s="27"/>
      <c r="N96" s="27"/>
      <c r="O96" s="27"/>
      <c r="P96" s="27"/>
      <c r="Q96" s="27"/>
      <c r="R96" s="27"/>
      <c r="S96" s="27"/>
      <c r="T96" s="27"/>
      <c r="U96" s="27"/>
      <c r="V96" s="27"/>
      <c r="W96" s="46"/>
    </row>
    <row r="97" spans="1:23" s="10" customFormat="1" hidden="1" x14ac:dyDescent="0.35">
      <c r="A97" s="20" t="s">
        <v>59</v>
      </c>
      <c r="C97" s="27"/>
      <c r="D97" s="27"/>
      <c r="E97" s="27"/>
      <c r="F97" s="27"/>
      <c r="G97" s="27"/>
      <c r="H97" s="27"/>
      <c r="I97" s="27"/>
      <c r="J97" s="27"/>
      <c r="K97" s="27"/>
      <c r="L97" s="27"/>
      <c r="M97" s="27"/>
      <c r="N97" s="27"/>
      <c r="O97" s="27"/>
      <c r="P97" s="27"/>
      <c r="Q97" s="27"/>
      <c r="R97" s="27"/>
      <c r="S97" s="27"/>
      <c r="T97" s="27"/>
      <c r="U97" s="27"/>
      <c r="V97" s="27"/>
      <c r="W97" s="46"/>
    </row>
    <row r="98" spans="1:23" s="10" customFormat="1" hidden="1" x14ac:dyDescent="0.35">
      <c r="A98" s="20" t="s">
        <v>60</v>
      </c>
      <c r="C98" s="27"/>
      <c r="D98" s="27"/>
      <c r="E98" s="27"/>
      <c r="F98" s="27"/>
      <c r="G98" s="27"/>
      <c r="H98" s="27"/>
      <c r="I98" s="27"/>
      <c r="J98" s="27"/>
      <c r="K98" s="27"/>
      <c r="L98" s="27"/>
      <c r="M98" s="27"/>
      <c r="N98" s="27"/>
      <c r="O98" s="27"/>
      <c r="P98" s="27"/>
      <c r="Q98" s="27"/>
      <c r="R98" s="27"/>
      <c r="S98" s="27"/>
      <c r="T98" s="27"/>
      <c r="U98" s="27"/>
      <c r="V98" s="27"/>
      <c r="W98" s="46"/>
    </row>
    <row r="99" spans="1:23" s="10" customFormat="1" hidden="1" x14ac:dyDescent="0.35">
      <c r="A99" s="20" t="s">
        <v>69</v>
      </c>
      <c r="C99" s="27"/>
      <c r="D99" s="27"/>
      <c r="E99" s="27"/>
      <c r="F99" s="27"/>
      <c r="G99" s="27"/>
      <c r="H99" s="27"/>
      <c r="I99" s="27"/>
      <c r="J99" s="27"/>
      <c r="K99" s="27"/>
      <c r="L99" s="27"/>
      <c r="M99" s="27"/>
      <c r="N99" s="27"/>
      <c r="O99" s="27"/>
      <c r="P99" s="27"/>
      <c r="Q99" s="27"/>
      <c r="R99" s="27"/>
      <c r="S99" s="27"/>
      <c r="T99" s="27"/>
      <c r="U99" s="27"/>
      <c r="V99" s="27"/>
      <c r="W99" s="46"/>
    </row>
    <row r="100" spans="1:23" s="10" customFormat="1" hidden="1" x14ac:dyDescent="0.35">
      <c r="A100" s="20" t="s">
        <v>70</v>
      </c>
      <c r="C100" s="27"/>
      <c r="D100" s="27"/>
      <c r="E100" s="27"/>
      <c r="F100" s="27"/>
      <c r="G100" s="27"/>
      <c r="H100" s="27"/>
      <c r="I100" s="27"/>
      <c r="J100" s="27"/>
      <c r="K100" s="27"/>
      <c r="L100" s="27"/>
      <c r="M100" s="27"/>
      <c r="N100" s="27"/>
      <c r="O100" s="27"/>
      <c r="P100" s="27"/>
      <c r="Q100" s="27"/>
      <c r="R100" s="27"/>
      <c r="S100" s="27"/>
      <c r="T100" s="27"/>
      <c r="U100" s="27"/>
      <c r="V100" s="27"/>
      <c r="W100" s="46"/>
    </row>
    <row r="101" spans="1:23" s="10" customFormat="1" hidden="1" x14ac:dyDescent="0.35">
      <c r="A101" s="20" t="s">
        <v>74</v>
      </c>
      <c r="C101" s="27"/>
      <c r="D101" s="27"/>
      <c r="E101" s="27"/>
      <c r="F101" s="27"/>
      <c r="G101" s="27"/>
      <c r="H101" s="27"/>
      <c r="I101" s="27"/>
      <c r="J101" s="27"/>
      <c r="K101" s="27"/>
      <c r="L101" s="27"/>
      <c r="M101" s="27"/>
      <c r="N101" s="27"/>
      <c r="O101" s="27"/>
      <c r="P101" s="27"/>
      <c r="Q101" s="27"/>
      <c r="R101" s="27"/>
      <c r="S101" s="27"/>
      <c r="T101" s="27"/>
      <c r="U101" s="27"/>
      <c r="V101" s="27"/>
      <c r="W101" s="46"/>
    </row>
    <row r="102" spans="1:23" s="10" customFormat="1" hidden="1" x14ac:dyDescent="0.35">
      <c r="A102" s="20" t="s">
        <v>73</v>
      </c>
      <c r="C102" s="27"/>
      <c r="D102" s="27"/>
      <c r="E102" s="27"/>
      <c r="F102" s="27"/>
      <c r="G102" s="27"/>
      <c r="H102" s="27"/>
      <c r="I102" s="27"/>
      <c r="J102" s="27"/>
      <c r="K102" s="27"/>
      <c r="L102" s="27"/>
      <c r="M102" s="27"/>
      <c r="N102" s="27"/>
      <c r="O102" s="27"/>
      <c r="P102" s="27"/>
      <c r="Q102" s="27"/>
      <c r="R102" s="27"/>
      <c r="S102" s="27"/>
      <c r="T102" s="27"/>
      <c r="U102" s="27"/>
      <c r="V102" s="27"/>
      <c r="W102" s="46"/>
    </row>
    <row r="103" spans="1:23" s="10" customFormat="1" hidden="1" x14ac:dyDescent="0.35">
      <c r="A103" s="20" t="s">
        <v>83</v>
      </c>
      <c r="C103" s="27"/>
      <c r="D103" s="27"/>
      <c r="E103" s="27"/>
      <c r="F103" s="27"/>
      <c r="G103" s="27"/>
      <c r="H103" s="27"/>
      <c r="I103" s="27"/>
      <c r="J103" s="27"/>
      <c r="K103" s="27"/>
      <c r="L103" s="27"/>
      <c r="M103" s="27"/>
      <c r="N103" s="27"/>
      <c r="O103" s="27"/>
      <c r="P103" s="27"/>
      <c r="Q103" s="27"/>
      <c r="R103" s="27"/>
      <c r="S103" s="27"/>
      <c r="T103" s="27"/>
      <c r="U103" s="27"/>
      <c r="V103" s="27"/>
      <c r="W103" s="46"/>
    </row>
    <row r="104" spans="1:23" s="10" customFormat="1" hidden="1" x14ac:dyDescent="0.35">
      <c r="A104" s="20" t="s">
        <v>84</v>
      </c>
      <c r="C104" s="27"/>
      <c r="D104" s="27"/>
      <c r="E104" s="27"/>
      <c r="F104" s="27"/>
      <c r="G104" s="27"/>
      <c r="H104" s="27"/>
      <c r="I104" s="27"/>
      <c r="J104" s="27"/>
      <c r="K104" s="27"/>
      <c r="L104" s="27"/>
      <c r="M104" s="27"/>
      <c r="N104" s="27"/>
      <c r="O104" s="27"/>
      <c r="P104" s="27"/>
      <c r="Q104" s="27"/>
      <c r="R104" s="27"/>
      <c r="S104" s="27"/>
      <c r="T104" s="27"/>
      <c r="U104" s="27"/>
      <c r="V104" s="27"/>
      <c r="W104" s="46"/>
    </row>
    <row r="105" spans="1:23" s="10" customFormat="1" hidden="1" x14ac:dyDescent="0.35">
      <c r="A105" s="20" t="s">
        <v>91</v>
      </c>
      <c r="C105" s="27"/>
      <c r="D105" s="27"/>
      <c r="E105" s="27"/>
      <c r="F105" s="27"/>
      <c r="G105" s="27"/>
      <c r="H105" s="27"/>
      <c r="I105" s="27"/>
      <c r="J105" s="27"/>
      <c r="K105" s="27"/>
      <c r="L105" s="27"/>
      <c r="M105" s="27"/>
      <c r="N105" s="27"/>
      <c r="O105" s="27"/>
      <c r="P105" s="27"/>
      <c r="Q105" s="27"/>
      <c r="R105" s="27"/>
      <c r="S105" s="27"/>
      <c r="T105" s="27"/>
      <c r="U105" s="27"/>
      <c r="V105" s="27"/>
      <c r="W105" s="46"/>
    </row>
    <row r="106" spans="1:23" s="10" customFormat="1" hidden="1" x14ac:dyDescent="0.35">
      <c r="A106" s="20" t="s">
        <v>90</v>
      </c>
      <c r="C106" s="27"/>
      <c r="D106" s="27"/>
      <c r="E106" s="27"/>
      <c r="F106" s="27"/>
      <c r="G106" s="27"/>
      <c r="H106" s="27"/>
      <c r="I106" s="27"/>
      <c r="J106" s="27"/>
      <c r="K106" s="27"/>
      <c r="L106" s="27"/>
      <c r="M106" s="27"/>
      <c r="N106" s="27"/>
      <c r="O106" s="27"/>
      <c r="P106" s="27"/>
      <c r="Q106" s="27"/>
      <c r="R106" s="27"/>
      <c r="S106" s="27"/>
      <c r="T106" s="27"/>
      <c r="U106" s="27"/>
      <c r="V106" s="27"/>
      <c r="W106" s="46"/>
    </row>
    <row r="107" spans="1:23" hidden="1" x14ac:dyDescent="0.35">
      <c r="A107" s="20" t="s">
        <v>95</v>
      </c>
    </row>
    <row r="108" spans="1:23" hidden="1" x14ac:dyDescent="0.35">
      <c r="A108" s="20" t="s">
        <v>96</v>
      </c>
    </row>
    <row r="109" spans="1:23" hidden="1" x14ac:dyDescent="0.35">
      <c r="A109" s="20" t="s">
        <v>101</v>
      </c>
    </row>
    <row r="110" spans="1:23" hidden="1" x14ac:dyDescent="0.35">
      <c r="A110" s="20" t="s">
        <v>100</v>
      </c>
    </row>
    <row r="111" spans="1:23" hidden="1" x14ac:dyDescent="0.35">
      <c r="A111" s="20" t="s">
        <v>107</v>
      </c>
    </row>
    <row r="112" spans="1:23" hidden="1" x14ac:dyDescent="0.35">
      <c r="A112" s="20" t="s">
        <v>103</v>
      </c>
    </row>
    <row r="113" spans="1:1" hidden="1" x14ac:dyDescent="0.35">
      <c r="A113" s="20" t="s">
        <v>111</v>
      </c>
    </row>
    <row r="114" spans="1:1" hidden="1" x14ac:dyDescent="0.35">
      <c r="A114" s="20" t="s">
        <v>110</v>
      </c>
    </row>
    <row r="115" spans="1:1" hidden="1" x14ac:dyDescent="0.35">
      <c r="A115" s="20" t="s">
        <v>113</v>
      </c>
    </row>
    <row r="116" spans="1:1" hidden="1" x14ac:dyDescent="0.35">
      <c r="A116" s="20" t="s">
        <v>103</v>
      </c>
    </row>
    <row r="117" spans="1:1" hidden="1" x14ac:dyDescent="0.35">
      <c r="A117" s="20" t="s">
        <v>116</v>
      </c>
    </row>
    <row r="118" spans="1:1" hidden="1" x14ac:dyDescent="0.35">
      <c r="A118" s="20" t="s">
        <v>115</v>
      </c>
    </row>
    <row r="119" spans="1:1" x14ac:dyDescent="0.35">
      <c r="A119" s="20" t="s">
        <v>126</v>
      </c>
    </row>
    <row r="120" spans="1:1" x14ac:dyDescent="0.35">
      <c r="A120" s="20" t="s">
        <v>125</v>
      </c>
    </row>
    <row r="121" spans="1:1" x14ac:dyDescent="0.35">
      <c r="A121" s="20"/>
    </row>
    <row r="122" spans="1:1" x14ac:dyDescent="0.35">
      <c r="A122" s="20"/>
    </row>
    <row r="123" spans="1:1" x14ac:dyDescent="0.35">
      <c r="A123" s="20"/>
    </row>
    <row r="124" spans="1:1" ht="18.5" x14ac:dyDescent="0.45">
      <c r="A124" s="80" t="s">
        <v>122</v>
      </c>
    </row>
    <row r="125" spans="1:1" x14ac:dyDescent="0.35">
      <c r="A125" s="20"/>
    </row>
    <row r="126" spans="1:1" x14ac:dyDescent="0.35">
      <c r="A126" s="20"/>
    </row>
    <row r="127" spans="1:1" x14ac:dyDescent="0.35">
      <c r="A127" s="20"/>
    </row>
    <row r="128" spans="1:1" x14ac:dyDescent="0.35">
      <c r="A128" s="20"/>
    </row>
  </sheetData>
  <mergeCells count="1">
    <mergeCell ref="B1:H1"/>
  </mergeCells>
  <phoneticPr fontId="0" type="noConversion"/>
  <pageMargins left="0.5" right="0" top="0.25" bottom="0.25" header="0" footer="0"/>
  <pageSetup scale="65" orientation="landscape" r:id="rId1"/>
  <headerFooter alignWithMargins="0">
    <oddHeader xml:space="preserve">&amp;C
</oddHeader>
    <oddFooter>&amp;L&amp;D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A49900388E66A4BBF14DD5FE82EBE3E" ma:contentTypeVersion="8" ma:contentTypeDescription="Create a new document." ma:contentTypeScope="" ma:versionID="aecd252f78b170dd48506b9e8e691041">
  <xsd:schema xmlns:xsd="http://www.w3.org/2001/XMLSchema" xmlns:xs="http://www.w3.org/2001/XMLSchema" xmlns:p="http://schemas.microsoft.com/office/2006/metadata/properties" xmlns:ns2="88036c58-7af7-42dc-ad5c-0a8abdb3881a" xmlns:ns3="b72976aa-e7d9-498e-b08a-d3d9e47e4056" targetNamespace="http://schemas.microsoft.com/office/2006/metadata/properties" ma:root="true" ma:fieldsID="723bc19fb55f1a06e9bf4dc6fa2d8d91" ns2:_="" ns3:_="">
    <xsd:import namespace="88036c58-7af7-42dc-ad5c-0a8abdb3881a"/>
    <xsd:import namespace="b72976aa-e7d9-498e-b08a-d3d9e47e405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8036c58-7af7-42dc-ad5c-0a8abdb3881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72976aa-e7d9-498e-b08a-d3d9e47e405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0316761-7AC2-47FA-8EB9-C8CA70D8EE6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DEE9D8-011A-4963-87D8-AF96C85C7403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53C2F024-9F82-40AB-B276-34983151DB5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8036c58-7af7-42dc-ad5c-0a8abdb3881a"/>
    <ds:schemaRef ds:uri="b72976aa-e7d9-498e-b08a-d3d9e47e405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BROCKTON</vt:lpstr>
      <vt:lpstr>BROCKTON!Print_Area</vt:lpstr>
    </vt:vector>
  </TitlesOfParts>
  <Company>DET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DMANN</dc:creator>
  <cp:lastModifiedBy>Ruiz, Milly (EOL)</cp:lastModifiedBy>
  <cp:lastPrinted>2019-01-09T16:12:46Z</cp:lastPrinted>
  <dcterms:created xsi:type="dcterms:W3CDTF">2000-04-13T13:33:42Z</dcterms:created>
  <dcterms:modified xsi:type="dcterms:W3CDTF">2023-01-25T14:52:10Z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0x010100EA49900388E66A4BBF14DD5FE82EBE3E</vt:lpwstr>
  </property>
</Properties>
</file>