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F88C438C-9574-44AE-84A0-6D6657C6F0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80" i="2" l="1"/>
  <c r="Y22" i="2"/>
  <c r="W80" i="2"/>
  <c r="Y19" i="2"/>
  <c r="Y20" i="2"/>
  <c r="Y21" i="2"/>
  <c r="Y18" i="2"/>
  <c r="Y73" i="2"/>
  <c r="V72" i="2"/>
  <c r="V80" i="2" s="1"/>
  <c r="Y28" i="2"/>
  <c r="U80" i="2"/>
  <c r="Y9" i="2"/>
  <c r="T80" i="2"/>
  <c r="S53" i="2"/>
  <c r="Y53" i="2" s="1"/>
  <c r="Y54" i="2"/>
  <c r="R80" i="2"/>
  <c r="Q56" i="2"/>
  <c r="Y56" i="2" s="1"/>
  <c r="Y57" i="2"/>
  <c r="Y15" i="2"/>
  <c r="Y17" i="2"/>
  <c r="P16" i="2"/>
  <c r="Y16" i="2" s="1"/>
  <c r="P14" i="2"/>
  <c r="Y14" i="2" s="1"/>
  <c r="Y72" i="2" l="1"/>
  <c r="S80" i="2"/>
  <c r="Q80" i="2"/>
  <c r="P80" i="2"/>
  <c r="Y49" i="2"/>
  <c r="O48" i="2"/>
  <c r="O80" i="2" s="1"/>
  <c r="Y8" i="2"/>
  <c r="N80" i="2"/>
  <c r="M80" i="2"/>
  <c r="Y32" i="2"/>
  <c r="L50" i="2"/>
  <c r="Y50" i="2" s="1"/>
  <c r="Y51" i="2"/>
  <c r="Y47" i="2"/>
  <c r="K46" i="2"/>
  <c r="K80" i="2" s="1"/>
  <c r="J39" i="2"/>
  <c r="J80" i="2" s="1"/>
  <c r="I80" i="2"/>
  <c r="H80" i="2"/>
  <c r="Y25" i="2"/>
  <c r="Y27" i="2"/>
  <c r="Y29" i="2"/>
  <c r="Y30" i="2"/>
  <c r="Y31" i="2"/>
  <c r="Y33" i="2"/>
  <c r="Y34" i="2"/>
  <c r="Y35" i="2"/>
  <c r="Y36" i="2"/>
  <c r="Y37" i="2"/>
  <c r="Y38" i="2"/>
  <c r="Y39" i="2"/>
  <c r="Y10" i="2"/>
  <c r="Y11" i="2"/>
  <c r="Y12" i="2"/>
  <c r="Y13" i="2"/>
  <c r="Y40" i="2"/>
  <c r="Y41" i="2"/>
  <c r="Y42" i="2"/>
  <c r="Y43" i="2"/>
  <c r="Y44" i="2"/>
  <c r="Y45" i="2"/>
  <c r="Y58" i="2"/>
  <c r="Y59" i="2"/>
  <c r="Y60" i="2"/>
  <c r="Y62" i="2"/>
  <c r="Y63" i="2"/>
  <c r="Y64" i="2"/>
  <c r="Y65" i="2"/>
  <c r="Y67" i="2"/>
  <c r="Y68" i="2"/>
  <c r="Y69" i="2"/>
  <c r="Y70" i="2"/>
  <c r="Y71" i="2"/>
  <c r="Y74" i="2"/>
  <c r="Y75" i="2"/>
  <c r="Y76" i="2"/>
  <c r="Y77" i="2"/>
  <c r="Y78" i="2"/>
  <c r="Y79" i="2"/>
  <c r="Y66" i="2"/>
  <c r="Y61" i="2"/>
  <c r="Y55" i="2"/>
  <c r="Y46" i="2" l="1"/>
  <c r="Y48" i="2"/>
  <c r="L80" i="2"/>
</calcChain>
</file>

<file path=xl/sharedStrings.xml><?xml version="1.0" encoding="utf-8"?>
<sst xmlns="http://schemas.openxmlformats.org/spreadsheetml/2006/main" count="244" uniqueCount="156">
  <si>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</si>
  <si>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</si>
  <si>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</si>
  <si>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</si>
  <si>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</si>
  <si>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</si>
  <si>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</si>
  <si>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</si>
  <si>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</si>
  <si>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</si>
  <si>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</si>
  <si>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</si>
  <si>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</si>
  <si>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</si>
  <si>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</si>
  <si>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</si>
  <si>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</si>
  <si>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</si>
  <si>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</si>
  <si>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</si>
  <si>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</si>
  <si>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</si>
  <si>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</si>
  <si>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</si>
  <si>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</si>
  <si>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</si>
  <si>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</si>
  <si>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</si>
  <si>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</si>
  <si>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</si>
  <si>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</si>
  <si>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</si>
  <si>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</si>
  <si>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</si>
  <si>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</si>
  <si>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</si>
  <si>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</si>
  <si>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</si>
  <si>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</si>
  <si>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</si>
  <si>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</si>
  <si>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</si>
  <si>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</si>
  <si>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</si>
  <si>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</si>
  <si>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</si>
  <si>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</si>
  <si>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</si>
  <si>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</si>
  <si>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</si>
  <si>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</si>
  <si>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</si>
  <si>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</si>
  <si>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</si>
  <si>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</si>
  <si>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</si>
  <si>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</si>
  <si>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</si>
  <si>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</si>
  <si>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</si>
  <si>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</si>
  <si>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</si>
  <si>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</si>
  <si>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</si>
  <si>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</si>
  <si>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</si>
  <si>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</si>
  <si>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</si>
  <si>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</si>
  <si>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</si>
  <si>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</si>
  <si>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</si>
  <si>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</si>
  <si>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</si>
  <si>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</si>
  <si>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</si>
  <si>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</si>
  <si>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</si>
  <si>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</si>
  <si>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</si>
  <si>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</si>
  <si>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</si>
  <si>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</si>
  <si>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</si>
  <si>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</si>
  <si>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</si>
  <si>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</si>
  <si>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</si>
  <si>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</si>
  <si>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</si>
  <si>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</si>
  <si>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</si>
  <si>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</si>
  <si>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</si>
  <si>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</si>
  <si>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</si>
  <si>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</si>
  <si>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</si>
  <si>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</si>
  <si>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</si>
  <si>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</si>
  <si>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</si>
  <si>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</si>
  <si>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</si>
  <si>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</si>
  <si>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</si>
  <si>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</si>
  <si>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</si>
  <si>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</si>
  <si>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</si>
  <si>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</si>
  <si>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</si>
  <si>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</si>
  <si>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</si>
  <si>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</si>
  <si>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</si>
  <si>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</si>
  <si>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</si>
  <si>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</si>
  <si>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</si>
  <si>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</si>
  <si>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</si>
  <si>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</si>
  <si>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</si>
  <si>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</si>
  <si>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</si>
  <si>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</si>
  <si>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</si>
  <si>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</si>
  <si>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</si>
  <si>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</si>
  <si>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</si>
  <si>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</si>
  <si>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</si>
  <si>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</si>
  <si>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</si>
  <si>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</si>
  <si>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</si>
  <si>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</si>
  <si>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</si>
  <si>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</si>
  <si>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</si>
  <si>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</si>
  <si>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</si>
  <si>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</si>
  <si>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</si>
  <si>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>BUDGET #16 FY23</t>
  </si>
  <si>
    <t>BUDGET #16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</si>
  <si>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</si>
  <si>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</si>
  <si>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</si>
  <si>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</si>
  <si>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</si>
  <si>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</si>
  <si>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JSX9EB5FQ9G5</t>
  </si>
  <si>
    <t>VC6000192132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</si>
</sst>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1" fillId="0" borderId="0" xfId="0" applyFont="1" applyBorder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7"/>
  <sheetViews>
    <sheetView tabSelected="1" zoomScaleNormal="100" workbookViewId="0">
      <selection activeCell="A11" sqref="A11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14" width="15.81640625" style="2" hidden="1" customWidth="1"/>
    <col min="15" max="15" width="14.6328125" style="2" hidden="1" customWidth="1"/>
    <col min="16" max="17" width="15.08984375" style="2" hidden="1" customWidth="1"/>
    <col min="18" max="18" width="14.6328125" style="2" hidden="1" customWidth="1"/>
    <col min="19" max="23" width="15.08984375" style="2" hidden="1" customWidth="1"/>
    <col min="24" max="24" width="15.08984375" style="2" customWidth="1"/>
    <col min="25" max="25" width="12.1796875" style="3" hidden="1" customWidth="1"/>
    <col min="26" max="26" width="13.26953125" style="3" bestFit="1" customWidth="1"/>
    <col min="27" max="16384" width="9.1796875" style="3"/>
  </cols>
  <sheetData>
    <row r="1" spans="1:25" ht="20.5" x14ac:dyDescent="0.45">
      <c r="A1" s="3" t="s">
        <v>11</v>
      </c>
      <c r="B1" s="96" t="s">
        <v>10</v>
      </c>
      <c r="C1" s="97"/>
      <c r="D1" s="97"/>
      <c r="E1" s="97"/>
      <c r="F1" s="97"/>
      <c r="G1" s="97"/>
      <c r="H1" s="97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5" ht="20.5" x14ac:dyDescent="0.45">
      <c r="A2" s="4"/>
      <c r="B2" s="11"/>
      <c r="C2" s="11"/>
      <c r="D2" s="11"/>
      <c r="E2" s="12"/>
      <c r="F2" s="12"/>
      <c r="G2" s="12"/>
    </row>
    <row r="3" spans="1:25" ht="20.5" x14ac:dyDescent="0.45">
      <c r="A3" s="4" t="s">
        <v>12</v>
      </c>
      <c r="B3" s="11" t="s">
        <v>7</v>
      </c>
      <c r="C3" s="1"/>
    </row>
    <row r="4" spans="1:25" ht="21" thickBot="1" x14ac:dyDescent="0.5">
      <c r="A4" s="4"/>
      <c r="B4" s="5"/>
      <c r="C4" s="1"/>
    </row>
    <row r="5" spans="1:25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4" t="s">
        <v>116</v>
      </c>
      <c r="H5" s="36" t="s">
        <v>24</v>
      </c>
      <c r="I5" s="74" t="s">
        <v>37</v>
      </c>
      <c r="J5" s="74" t="s">
        <v>39</v>
      </c>
      <c r="K5" s="74" t="s">
        <v>48</v>
      </c>
      <c r="L5" s="74" t="s">
        <v>57</v>
      </c>
      <c r="M5" s="74" t="s">
        <v>62</v>
      </c>
      <c r="N5" s="74" t="s">
        <v>71</v>
      </c>
      <c r="O5" s="74" t="s">
        <v>78</v>
      </c>
      <c r="P5" s="74" t="s">
        <v>84</v>
      </c>
      <c r="Q5" s="74" t="s">
        <v>91</v>
      </c>
      <c r="R5" s="74" t="s">
        <v>97</v>
      </c>
      <c r="S5" s="74" t="s">
        <v>103</v>
      </c>
      <c r="T5" s="74" t="s">
        <v>107</v>
      </c>
      <c r="U5" s="74" t="s">
        <v>109</v>
      </c>
      <c r="V5" s="74" t="s">
        <v>112</v>
      </c>
      <c r="W5" s="74" t="s">
        <v>127</v>
      </c>
      <c r="X5" s="74" t="s">
        <v>146</v>
      </c>
      <c r="Y5" s="32" t="s">
        <v>6</v>
      </c>
    </row>
    <row r="6" spans="1:25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3"/>
    </row>
    <row r="7" spans="1:25" s="7" customFormat="1" ht="15" hidden="1" x14ac:dyDescent="0.35">
      <c r="A7" s="18" t="s">
        <v>74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25" s="7" customFormat="1" ht="15" hidden="1" x14ac:dyDescent="0.35">
      <c r="A8" s="34" t="s">
        <v>13</v>
      </c>
      <c r="B8" s="20" t="s">
        <v>43</v>
      </c>
      <c r="C8" s="62" t="s">
        <v>75</v>
      </c>
      <c r="D8" s="67" t="s">
        <v>76</v>
      </c>
      <c r="E8" s="83" t="s">
        <v>77</v>
      </c>
      <c r="F8" s="18" t="s">
        <v>20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Y8" s="54">
        <f>SUM(N8)</f>
        <v>95000</v>
      </c>
    </row>
    <row r="9" spans="1:25" s="7" customFormat="1" ht="15.5" hidden="1" thickBot="1" x14ac:dyDescent="0.4">
      <c r="A9" s="46" t="s">
        <v>15</v>
      </c>
      <c r="B9" s="71" t="s">
        <v>43</v>
      </c>
      <c r="C9" s="84" t="s">
        <v>98</v>
      </c>
      <c r="D9" s="67" t="s">
        <v>99</v>
      </c>
      <c r="E9" s="67" t="s">
        <v>100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5"/>
      <c r="X9" s="55"/>
      <c r="Y9" s="54">
        <f>SUM(R9:T9)</f>
        <v>910688</v>
      </c>
    </row>
    <row r="10" spans="1:25" s="7" customFormat="1" ht="15" x14ac:dyDescent="0.35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4">
        <f>SUM(H10:H10)</f>
        <v>0</v>
      </c>
    </row>
    <row r="11" spans="1:25" s="7" customFormat="1" ht="15" x14ac:dyDescent="0.35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>
        <f>SUM(H11:H11)</f>
        <v>0</v>
      </c>
    </row>
    <row r="12" spans="1:25" s="7" customFormat="1" ht="15" x14ac:dyDescent="0.35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4">
        <f>SUM(H12:H12)</f>
        <v>0</v>
      </c>
    </row>
    <row r="13" spans="1:25" s="7" customFormat="1" ht="15" x14ac:dyDescent="0.35">
      <c r="A13" s="18" t="s">
        <v>25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4">
        <f>SUM(H13:H13)</f>
        <v>0</v>
      </c>
    </row>
    <row r="14" spans="1:25" s="7" customFormat="1" ht="15" hidden="1" x14ac:dyDescent="0.35">
      <c r="A14" s="31" t="s">
        <v>16</v>
      </c>
      <c r="B14" s="20" t="s">
        <v>53</v>
      </c>
      <c r="C14" s="18" t="s">
        <v>85</v>
      </c>
      <c r="D14" s="18" t="s">
        <v>86</v>
      </c>
      <c r="E14" s="18" t="s">
        <v>87</v>
      </c>
      <c r="F14" s="20">
        <v>17.207000000000001</v>
      </c>
      <c r="G14" s="66" t="s">
        <v>117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3"/>
      <c r="X14" s="53"/>
      <c r="Y14" s="54">
        <f>SUM(P14)</f>
        <v>163021</v>
      </c>
    </row>
    <row r="15" spans="1:25" s="7" customFormat="1" ht="15" hidden="1" x14ac:dyDescent="0.35">
      <c r="A15" s="31" t="s">
        <v>16</v>
      </c>
      <c r="B15" s="20" t="s">
        <v>56</v>
      </c>
      <c r="C15" s="18" t="s">
        <v>85</v>
      </c>
      <c r="D15" s="18" t="s">
        <v>86</v>
      </c>
      <c r="E15" s="18" t="s">
        <v>87</v>
      </c>
      <c r="F15" s="20">
        <v>17.207000000000001</v>
      </c>
      <c r="G15" s="66" t="s">
        <v>117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3"/>
      <c r="X15" s="53"/>
      <c r="Y15" s="54">
        <f t="shared" ref="Y15:Y17" si="0">SUM(P15)</f>
        <v>1</v>
      </c>
    </row>
    <row r="16" spans="1:25" s="7" customFormat="1" ht="15" hidden="1" x14ac:dyDescent="0.35">
      <c r="A16" s="31" t="s">
        <v>17</v>
      </c>
      <c r="B16" s="20" t="s">
        <v>53</v>
      </c>
      <c r="C16" s="18" t="s">
        <v>85</v>
      </c>
      <c r="D16" s="18" t="s">
        <v>86</v>
      </c>
      <c r="E16" s="18" t="s">
        <v>88</v>
      </c>
      <c r="F16" s="20" t="s">
        <v>18</v>
      </c>
      <c r="G16" s="66" t="s">
        <v>117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3"/>
      <c r="X16" s="53"/>
      <c r="Y16" s="54">
        <f t="shared" si="0"/>
        <v>75149</v>
      </c>
    </row>
    <row r="17" spans="1:25" s="8" customFormat="1" ht="15" hidden="1" x14ac:dyDescent="0.35">
      <c r="A17" s="31" t="s">
        <v>17</v>
      </c>
      <c r="B17" s="20" t="s">
        <v>56</v>
      </c>
      <c r="C17" s="18" t="s">
        <v>85</v>
      </c>
      <c r="D17" s="18" t="s">
        <v>86</v>
      </c>
      <c r="E17" s="18" t="s">
        <v>88</v>
      </c>
      <c r="F17" s="20" t="s">
        <v>18</v>
      </c>
      <c r="G17" s="66" t="s">
        <v>117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3"/>
      <c r="X17" s="53"/>
      <c r="Y17" s="54">
        <f t="shared" si="0"/>
        <v>1</v>
      </c>
    </row>
    <row r="18" spans="1:25" s="8" customFormat="1" ht="15" hidden="1" x14ac:dyDescent="0.35">
      <c r="A18" s="88" t="s">
        <v>130</v>
      </c>
      <c r="B18" s="71" t="s">
        <v>43</v>
      </c>
      <c r="C18" s="89" t="s">
        <v>142</v>
      </c>
      <c r="D18" s="90" t="s">
        <v>131</v>
      </c>
      <c r="E18" s="90" t="s">
        <v>132</v>
      </c>
      <c r="F18" s="20" t="s">
        <v>14</v>
      </c>
      <c r="G18" s="52"/>
      <c r="H18" s="47"/>
      <c r="I18" s="47"/>
      <c r="J18" s="47"/>
      <c r="K18" s="47"/>
      <c r="L18" s="47"/>
      <c r="M18" s="47"/>
      <c r="N18" s="69"/>
      <c r="O18" s="69"/>
      <c r="P18" s="69"/>
      <c r="Q18" s="69"/>
      <c r="R18" s="69"/>
      <c r="S18" s="69"/>
      <c r="T18" s="69"/>
      <c r="U18" s="69"/>
      <c r="V18" s="69"/>
      <c r="W18" s="69">
        <v>6500</v>
      </c>
      <c r="X18" s="69"/>
      <c r="Y18" s="54">
        <f>W18</f>
        <v>6500</v>
      </c>
    </row>
    <row r="19" spans="1:25" s="8" customFormat="1" ht="15" hidden="1" x14ac:dyDescent="0.35">
      <c r="A19" s="88" t="s">
        <v>133</v>
      </c>
      <c r="B19" s="71" t="s">
        <v>43</v>
      </c>
      <c r="C19" s="91" t="s">
        <v>143</v>
      </c>
      <c r="D19" s="91" t="s">
        <v>134</v>
      </c>
      <c r="E19" s="90" t="s">
        <v>135</v>
      </c>
      <c r="F19" s="20" t="s">
        <v>14</v>
      </c>
      <c r="G19" s="52"/>
      <c r="H19" s="47"/>
      <c r="I19" s="47"/>
      <c r="J19" s="47"/>
      <c r="K19" s="47"/>
      <c r="L19" s="47"/>
      <c r="M19" s="47"/>
      <c r="N19" s="69"/>
      <c r="O19" s="69"/>
      <c r="P19" s="69"/>
      <c r="Q19" s="69"/>
      <c r="R19" s="69"/>
      <c r="S19" s="69"/>
      <c r="T19" s="69"/>
      <c r="U19" s="69"/>
      <c r="V19" s="69"/>
      <c r="W19" s="69">
        <v>6027.26</v>
      </c>
      <c r="X19" s="69"/>
      <c r="Y19" s="54">
        <f t="shared" ref="Y19:Y22" si="1">W19</f>
        <v>6027.26</v>
      </c>
    </row>
    <row r="20" spans="1:25" s="8" customFormat="1" ht="15" hidden="1" x14ac:dyDescent="0.35">
      <c r="A20" s="88" t="s">
        <v>136</v>
      </c>
      <c r="B20" s="71" t="s">
        <v>43</v>
      </c>
      <c r="C20" s="92" t="s">
        <v>144</v>
      </c>
      <c r="D20" s="92" t="s">
        <v>137</v>
      </c>
      <c r="E20" s="93" t="s">
        <v>138</v>
      </c>
      <c r="F20" s="20" t="s">
        <v>14</v>
      </c>
      <c r="G20" s="20"/>
      <c r="H20" s="47"/>
      <c r="I20" s="47"/>
      <c r="J20" s="47"/>
      <c r="K20" s="47"/>
      <c r="L20" s="47"/>
      <c r="M20" s="47"/>
      <c r="N20" s="69"/>
      <c r="O20" s="69"/>
      <c r="P20" s="69"/>
      <c r="Q20" s="69"/>
      <c r="R20" s="69"/>
      <c r="S20" s="69"/>
      <c r="T20" s="69"/>
      <c r="U20" s="69"/>
      <c r="V20" s="69"/>
      <c r="W20" s="69">
        <v>8036.35</v>
      </c>
      <c r="X20" s="69"/>
      <c r="Y20" s="54">
        <f t="shared" si="1"/>
        <v>8036.35</v>
      </c>
    </row>
    <row r="21" spans="1:25" s="8" customFormat="1" ht="15" hidden="1" x14ac:dyDescent="0.35">
      <c r="A21" s="88" t="s">
        <v>139</v>
      </c>
      <c r="B21" s="71" t="s">
        <v>43</v>
      </c>
      <c r="C21" s="94" t="s">
        <v>145</v>
      </c>
      <c r="D21" s="94" t="s">
        <v>140</v>
      </c>
      <c r="E21" s="95" t="s">
        <v>141</v>
      </c>
      <c r="F21" s="20" t="s">
        <v>14</v>
      </c>
      <c r="G21" s="20"/>
      <c r="H21" s="47"/>
      <c r="I21" s="47"/>
      <c r="J21" s="47"/>
      <c r="K21" s="47"/>
      <c r="L21" s="47"/>
      <c r="M21" s="47"/>
      <c r="N21" s="69"/>
      <c r="O21" s="69"/>
      <c r="P21" s="69"/>
      <c r="Q21" s="69"/>
      <c r="R21" s="69"/>
      <c r="S21" s="69"/>
      <c r="T21" s="69"/>
      <c r="U21" s="69"/>
      <c r="V21" s="69"/>
      <c r="W21" s="69">
        <v>10989.15</v>
      </c>
      <c r="X21" s="69"/>
      <c r="Y21" s="54">
        <f t="shared" si="1"/>
        <v>10989.15</v>
      </c>
    </row>
    <row r="22" spans="1:25" s="8" customFormat="1" ht="15" x14ac:dyDescent="0.35">
      <c r="A22" s="98" t="s">
        <v>148</v>
      </c>
      <c r="B22" s="71" t="s">
        <v>43</v>
      </c>
      <c r="C22" s="99" t="s">
        <v>149</v>
      </c>
      <c r="D22" s="100" t="s">
        <v>150</v>
      </c>
      <c r="E22" s="93" t="s">
        <v>151</v>
      </c>
      <c r="F22" s="20" t="s">
        <v>14</v>
      </c>
      <c r="G22" s="20"/>
      <c r="H22" s="47"/>
      <c r="I22" s="47"/>
      <c r="J22" s="47"/>
      <c r="K22" s="47"/>
      <c r="L22" s="47"/>
      <c r="M22" s="47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>
        <v>2761.34</v>
      </c>
      <c r="Y22" s="54">
        <f>X22</f>
        <v>2761.34</v>
      </c>
    </row>
    <row r="23" spans="1:25" s="8" customFormat="1" ht="15" x14ac:dyDescent="0.35">
      <c r="A23" s="31"/>
      <c r="B23" s="58"/>
      <c r="C23" s="60"/>
      <c r="D23" s="64"/>
      <c r="E23" s="60"/>
      <c r="F23" s="49"/>
      <c r="G23" s="20"/>
      <c r="H23" s="47"/>
      <c r="I23" s="47"/>
      <c r="J23" s="47"/>
      <c r="K23" s="47"/>
      <c r="L23" s="47"/>
      <c r="M23" s="47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54"/>
    </row>
    <row r="24" spans="1:25" s="8" customFormat="1" ht="15" hidden="1" x14ac:dyDescent="0.35">
      <c r="A24" s="31"/>
      <c r="B24" s="20"/>
      <c r="C24" s="32"/>
      <c r="D24" s="32"/>
      <c r="E24" s="18"/>
      <c r="F24" s="20"/>
      <c r="G24" s="20"/>
      <c r="H24" s="47"/>
      <c r="I24" s="47"/>
      <c r="J24" s="47"/>
      <c r="K24" s="47"/>
      <c r="L24" s="47"/>
      <c r="M24" s="47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54"/>
    </row>
    <row r="25" spans="1:25" s="8" customFormat="1" ht="15" hidden="1" x14ac:dyDescent="0.35">
      <c r="A25" s="31" t="s">
        <v>21</v>
      </c>
      <c r="B25" s="20"/>
      <c r="C25" s="63"/>
      <c r="D25" s="32"/>
      <c r="E25" s="18"/>
      <c r="F25" s="20" t="s">
        <v>14</v>
      </c>
      <c r="G25" s="20"/>
      <c r="H25" s="47"/>
      <c r="I25" s="47"/>
      <c r="J25" s="47"/>
      <c r="K25" s="47"/>
      <c r="L25" s="47"/>
      <c r="M25" s="47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54">
        <f t="shared" ref="Y25:Y27" si="2">SUM(H25:H25)</f>
        <v>0</v>
      </c>
    </row>
    <row r="26" spans="1:25" s="8" customFormat="1" ht="15" hidden="1" x14ac:dyDescent="0.35">
      <c r="A26" s="65"/>
      <c r="B26" s="20"/>
      <c r="C26" s="66"/>
      <c r="D26" s="66"/>
      <c r="E26" s="66"/>
      <c r="F26" s="49"/>
      <c r="G26" s="20"/>
      <c r="H26" s="47"/>
      <c r="I26" s="47"/>
      <c r="J26" s="47"/>
      <c r="K26" s="47"/>
      <c r="L26" s="47"/>
      <c r="M26" s="47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54"/>
    </row>
    <row r="27" spans="1:25" s="8" customFormat="1" ht="15" hidden="1" x14ac:dyDescent="0.35">
      <c r="A27" s="48" t="s">
        <v>26</v>
      </c>
      <c r="B27" s="71" t="s">
        <v>27</v>
      </c>
      <c r="C27" s="18" t="s">
        <v>28</v>
      </c>
      <c r="D27" s="32" t="s">
        <v>22</v>
      </c>
      <c r="E27" s="18" t="s">
        <v>23</v>
      </c>
      <c r="F27" s="20">
        <v>10.561</v>
      </c>
      <c r="G27" s="20"/>
      <c r="H27" s="69">
        <v>6820.2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54">
        <f t="shared" si="2"/>
        <v>6820.2</v>
      </c>
    </row>
    <row r="28" spans="1:25" s="8" customFormat="1" ht="15" hidden="1" x14ac:dyDescent="0.35">
      <c r="A28" s="31" t="s">
        <v>33</v>
      </c>
      <c r="B28" s="71" t="s">
        <v>43</v>
      </c>
      <c r="C28" s="18" t="s">
        <v>34</v>
      </c>
      <c r="D28" s="18" t="s">
        <v>35</v>
      </c>
      <c r="E28" s="18" t="s">
        <v>36</v>
      </c>
      <c r="F28" s="20" t="s">
        <v>14</v>
      </c>
      <c r="G28" s="52"/>
      <c r="H28" s="47"/>
      <c r="I28" s="47">
        <v>20217.570839601034</v>
      </c>
      <c r="J28" s="47"/>
      <c r="K28" s="47"/>
      <c r="L28" s="47"/>
      <c r="M28" s="47"/>
      <c r="N28" s="69"/>
      <c r="O28" s="69"/>
      <c r="P28" s="69"/>
      <c r="Q28" s="69"/>
      <c r="R28" s="69"/>
      <c r="S28" s="69"/>
      <c r="T28" s="69"/>
      <c r="U28" s="69">
        <v>24500</v>
      </c>
      <c r="V28" s="69"/>
      <c r="W28" s="69"/>
      <c r="X28" s="69"/>
      <c r="Y28" s="85">
        <f>SUM(I28:U28)</f>
        <v>44717.57083960103</v>
      </c>
    </row>
    <row r="29" spans="1:25" s="8" customFormat="1" ht="15" x14ac:dyDescent="0.35">
      <c r="A29" s="31"/>
      <c r="B29" s="20"/>
      <c r="C29" s="35"/>
      <c r="D29" s="35"/>
      <c r="E29" s="41"/>
      <c r="F29" s="20"/>
      <c r="G29" s="52"/>
      <c r="H29" s="47"/>
      <c r="I29" s="47"/>
      <c r="J29" s="47"/>
      <c r="K29" s="47"/>
      <c r="L29" s="47"/>
      <c r="M29" s="47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54">
        <f>SUM(H29:H29)</f>
        <v>0</v>
      </c>
    </row>
    <row r="30" spans="1:25" s="8" customFormat="1" ht="15" hidden="1" x14ac:dyDescent="0.35">
      <c r="A30" s="36" t="s">
        <v>8</v>
      </c>
      <c r="B30" s="20"/>
      <c r="C30" s="35"/>
      <c r="D30" s="35"/>
      <c r="E30" s="41"/>
      <c r="F30" s="20"/>
      <c r="G30" s="52"/>
      <c r="H30" s="47"/>
      <c r="I30" s="47"/>
      <c r="J30" s="47"/>
      <c r="K30" s="47"/>
      <c r="L30" s="47"/>
      <c r="M30" s="47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54">
        <f>SUM(H30:H30)</f>
        <v>0</v>
      </c>
    </row>
    <row r="31" spans="1:25" s="8" customFormat="1" ht="15" hidden="1" x14ac:dyDescent="0.35">
      <c r="A31" s="18" t="s">
        <v>63</v>
      </c>
      <c r="B31" s="20"/>
      <c r="C31" s="35"/>
      <c r="D31" s="35"/>
      <c r="E31" s="41"/>
      <c r="F31" s="20"/>
      <c r="G31" s="52"/>
      <c r="H31" s="47"/>
      <c r="I31" s="47"/>
      <c r="J31" s="47"/>
      <c r="K31" s="47"/>
      <c r="L31" s="47"/>
      <c r="M31" s="47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54">
        <f>SUM(H31:H31)</f>
        <v>0</v>
      </c>
    </row>
    <row r="32" spans="1:25" s="8" customFormat="1" ht="15" hidden="1" x14ac:dyDescent="0.35">
      <c r="A32" s="51" t="s">
        <v>68</v>
      </c>
      <c r="B32" s="20" t="s">
        <v>64</v>
      </c>
      <c r="C32" s="81" t="s">
        <v>65</v>
      </c>
      <c r="D32" s="18" t="s">
        <v>66</v>
      </c>
      <c r="E32" s="41" t="s">
        <v>67</v>
      </c>
      <c r="F32" s="32">
        <v>17.800999999999998</v>
      </c>
      <c r="G32" s="66" t="s">
        <v>118</v>
      </c>
      <c r="H32" s="47"/>
      <c r="I32" s="47"/>
      <c r="J32" s="47"/>
      <c r="K32" s="47"/>
      <c r="L32" s="47"/>
      <c r="M32" s="69">
        <v>3824</v>
      </c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54">
        <f>SUM(M32)</f>
        <v>3824</v>
      </c>
    </row>
    <row r="33" spans="1:26" s="8" customFormat="1" ht="15" hidden="1" x14ac:dyDescent="0.35">
      <c r="A33" s="50" t="s">
        <v>19</v>
      </c>
      <c r="B33" s="20"/>
      <c r="C33" s="35"/>
      <c r="D33" s="35"/>
      <c r="E33" s="41"/>
      <c r="F33" s="32">
        <v>17.800999999999998</v>
      </c>
      <c r="G33" s="66" t="s">
        <v>118</v>
      </c>
      <c r="H33" s="47"/>
      <c r="I33" s="47"/>
      <c r="J33" s="47"/>
      <c r="K33" s="47"/>
      <c r="L33" s="47"/>
      <c r="M33" s="47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54">
        <f>SUM(H33:H33)</f>
        <v>0</v>
      </c>
    </row>
    <row r="34" spans="1:26" s="8" customFormat="1" ht="15" hidden="1" x14ac:dyDescent="0.35">
      <c r="A34" s="50"/>
      <c r="B34" s="20"/>
      <c r="C34" s="35"/>
      <c r="D34" s="35"/>
      <c r="E34" s="41"/>
      <c r="F34" s="32"/>
      <c r="G34" s="86"/>
      <c r="H34" s="47"/>
      <c r="I34" s="47"/>
      <c r="J34" s="47"/>
      <c r="K34" s="47"/>
      <c r="L34" s="47"/>
      <c r="M34" s="47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54">
        <f>SUM(H34:H34)</f>
        <v>0</v>
      </c>
      <c r="Z34" s="61"/>
    </row>
    <row r="35" spans="1:26" s="8" customFormat="1" ht="15" hidden="1" x14ac:dyDescent="0.35">
      <c r="A35" s="48"/>
      <c r="B35" s="20"/>
      <c r="C35" s="35"/>
      <c r="D35" s="35"/>
      <c r="E35" s="41"/>
      <c r="F35" s="20"/>
      <c r="G35" s="52"/>
      <c r="H35" s="47"/>
      <c r="I35" s="47"/>
      <c r="J35" s="47"/>
      <c r="K35" s="47"/>
      <c r="L35" s="47"/>
      <c r="M35" s="47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54">
        <f>SUM(H35:H35)</f>
        <v>0</v>
      </c>
    </row>
    <row r="36" spans="1:26" s="8" customFormat="1" ht="15" hidden="1" x14ac:dyDescent="0.35">
      <c r="A36" s="31"/>
      <c r="B36" s="20"/>
      <c r="C36" s="35"/>
      <c r="D36" s="35"/>
      <c r="E36" s="41"/>
      <c r="F36" s="20"/>
      <c r="G36" s="52"/>
      <c r="H36" s="47"/>
      <c r="I36" s="47"/>
      <c r="J36" s="47"/>
      <c r="K36" s="47"/>
      <c r="L36" s="47"/>
      <c r="M36" s="47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54">
        <f>SUM(H36:H36)</f>
        <v>0</v>
      </c>
    </row>
    <row r="37" spans="1:26" s="8" customFormat="1" ht="15" hidden="1" x14ac:dyDescent="0.35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40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54">
        <f>SUM(H37:H37)</f>
        <v>0</v>
      </c>
    </row>
    <row r="38" spans="1:26" s="7" customFormat="1" ht="15" hidden="1" x14ac:dyDescent="0.35">
      <c r="A38" s="18" t="s">
        <v>38</v>
      </c>
      <c r="B38" s="14"/>
      <c r="C38" s="15"/>
      <c r="D38" s="15"/>
      <c r="E38" s="16"/>
      <c r="F38" s="17"/>
      <c r="G38" s="17"/>
      <c r="H38" s="18"/>
      <c r="I38" s="18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4">
        <f t="shared" ref="Y38:Y71" si="3">SUM(H38:H38)</f>
        <v>0</v>
      </c>
    </row>
    <row r="39" spans="1:26" s="6" customFormat="1" ht="14.5" hidden="1" x14ac:dyDescent="0.35">
      <c r="A39" s="75" t="s">
        <v>42</v>
      </c>
      <c r="B39" s="71" t="s">
        <v>43</v>
      </c>
      <c r="C39" s="18" t="s">
        <v>44</v>
      </c>
      <c r="D39" s="18" t="s">
        <v>45</v>
      </c>
      <c r="E39" s="18" t="s">
        <v>46</v>
      </c>
      <c r="F39" s="18">
        <v>17.225000000000001</v>
      </c>
      <c r="G39" s="81"/>
      <c r="J39" s="77">
        <f>35000-1</f>
        <v>34999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54">
        <f t="shared" si="3"/>
        <v>0</v>
      </c>
    </row>
    <row r="40" spans="1:26" s="6" customFormat="1" ht="14.5" hidden="1" x14ac:dyDescent="0.35">
      <c r="A40" s="75" t="s">
        <v>42</v>
      </c>
      <c r="B40" s="76" t="s">
        <v>47</v>
      </c>
      <c r="C40" s="18" t="s">
        <v>44</v>
      </c>
      <c r="D40" s="18" t="s">
        <v>45</v>
      </c>
      <c r="E40" s="18" t="s">
        <v>46</v>
      </c>
      <c r="F40" s="18">
        <v>17.225000000000001</v>
      </c>
      <c r="G40" s="18"/>
      <c r="H40" s="21"/>
      <c r="I40" s="21"/>
      <c r="J40" s="53">
        <v>1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4">
        <f t="shared" si="3"/>
        <v>0</v>
      </c>
    </row>
    <row r="41" spans="1:26" s="6" customFormat="1" ht="14.5" hidden="1" x14ac:dyDescent="0.35">
      <c r="A41" s="51"/>
      <c r="B41" s="20"/>
      <c r="C41" s="18"/>
      <c r="D41" s="18"/>
      <c r="E41" s="18"/>
      <c r="F41" s="18"/>
      <c r="G41" s="18"/>
      <c r="H41" s="21"/>
      <c r="I41" s="2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>
        <f t="shared" si="3"/>
        <v>0</v>
      </c>
      <c r="Z41" s="68"/>
    </row>
    <row r="42" spans="1:26" s="6" customFormat="1" ht="14.5" hidden="1" x14ac:dyDescent="0.35">
      <c r="A42" s="31"/>
      <c r="B42" s="20"/>
      <c r="C42" s="18"/>
      <c r="D42" s="18"/>
      <c r="E42" s="18"/>
      <c r="F42" s="18"/>
      <c r="G42" s="18"/>
      <c r="H42" s="21"/>
      <c r="I42" s="2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4">
        <f t="shared" si="3"/>
        <v>0</v>
      </c>
    </row>
    <row r="43" spans="1:26" s="6" customFormat="1" ht="14.5" hidden="1" x14ac:dyDescent="0.35">
      <c r="A43" s="45"/>
      <c r="B43" s="20"/>
      <c r="C43" s="35"/>
      <c r="D43" s="35"/>
      <c r="E43" s="41"/>
      <c r="F43" s="18"/>
      <c r="G43" s="18"/>
      <c r="H43" s="21"/>
      <c r="I43" s="21"/>
      <c r="J43" s="21"/>
      <c r="K43" s="21"/>
      <c r="L43" s="21"/>
      <c r="M43" s="21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4">
        <f t="shared" si="3"/>
        <v>0</v>
      </c>
    </row>
    <row r="44" spans="1:26" s="7" customFormat="1" ht="15" hidden="1" x14ac:dyDescent="0.35">
      <c r="A44" s="36" t="s">
        <v>8</v>
      </c>
      <c r="B44" s="14"/>
      <c r="C44" s="15"/>
      <c r="D44" s="15"/>
      <c r="E44" s="16"/>
      <c r="F44" s="17"/>
      <c r="G44" s="17"/>
      <c r="H44" s="21"/>
      <c r="I44" s="21"/>
      <c r="J44" s="21"/>
      <c r="K44" s="21"/>
      <c r="L44" s="21"/>
      <c r="M44" s="21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4">
        <f t="shared" si="3"/>
        <v>0</v>
      </c>
    </row>
    <row r="45" spans="1:26" s="8" customFormat="1" ht="15" hidden="1" x14ac:dyDescent="0.35">
      <c r="A45" s="18" t="s">
        <v>51</v>
      </c>
      <c r="B45" s="14"/>
      <c r="C45" s="15"/>
      <c r="D45" s="15"/>
      <c r="E45" s="15"/>
      <c r="F45" s="14"/>
      <c r="G45" s="14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4">
        <f t="shared" si="3"/>
        <v>0</v>
      </c>
    </row>
    <row r="46" spans="1:26" s="8" customFormat="1" ht="15.5" hidden="1" x14ac:dyDescent="0.35">
      <c r="A46" s="78" t="s">
        <v>52</v>
      </c>
      <c r="B46" s="20" t="s">
        <v>53</v>
      </c>
      <c r="C46" s="18" t="s">
        <v>54</v>
      </c>
      <c r="D46" s="79" t="s">
        <v>55</v>
      </c>
      <c r="E46" s="79">
        <v>6501</v>
      </c>
      <c r="F46" s="20">
        <v>17.259</v>
      </c>
      <c r="G46" s="87" t="s">
        <v>119</v>
      </c>
      <c r="H46" s="53"/>
      <c r="I46" s="53"/>
      <c r="J46" s="53"/>
      <c r="K46" s="53">
        <f>888812-1</f>
        <v>888811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4">
        <f>SUM(K46)</f>
        <v>888811</v>
      </c>
    </row>
    <row r="47" spans="1:26" s="8" customFormat="1" ht="15.5" hidden="1" x14ac:dyDescent="0.35">
      <c r="A47" s="78" t="s">
        <v>52</v>
      </c>
      <c r="B47" s="20" t="s">
        <v>56</v>
      </c>
      <c r="C47" s="18" t="s">
        <v>54</v>
      </c>
      <c r="D47" s="79" t="s">
        <v>55</v>
      </c>
      <c r="E47" s="79">
        <v>6501</v>
      </c>
      <c r="F47" s="20">
        <v>17.259</v>
      </c>
      <c r="G47" s="87" t="s">
        <v>119</v>
      </c>
      <c r="H47" s="53"/>
      <c r="I47" s="53"/>
      <c r="J47" s="53"/>
      <c r="K47" s="53">
        <v>1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4">
        <f>SUM(K47)</f>
        <v>1</v>
      </c>
    </row>
    <row r="48" spans="1:26" s="7" customFormat="1" ht="15.5" hidden="1" x14ac:dyDescent="0.35">
      <c r="A48" s="31" t="s">
        <v>81</v>
      </c>
      <c r="B48" s="20" t="s">
        <v>53</v>
      </c>
      <c r="C48" s="60" t="s">
        <v>82</v>
      </c>
      <c r="D48" s="80" t="s">
        <v>83</v>
      </c>
      <c r="E48" s="80">
        <v>6502</v>
      </c>
      <c r="F48" s="18">
        <v>17.257999999999999</v>
      </c>
      <c r="G48" s="87" t="s">
        <v>119</v>
      </c>
      <c r="H48" s="55"/>
      <c r="I48" s="55"/>
      <c r="J48" s="55"/>
      <c r="K48" s="55"/>
      <c r="L48" s="55"/>
      <c r="M48" s="55"/>
      <c r="N48" s="55"/>
      <c r="O48" s="55">
        <f>161910-1</f>
        <v>161909</v>
      </c>
      <c r="P48" s="55"/>
      <c r="Q48" s="55"/>
      <c r="R48" s="55"/>
      <c r="S48" s="55"/>
      <c r="T48" s="55"/>
      <c r="U48" s="55"/>
      <c r="V48" s="55"/>
      <c r="W48" s="55"/>
      <c r="X48" s="55"/>
      <c r="Y48" s="54">
        <f>SUM(O48)</f>
        <v>161909</v>
      </c>
    </row>
    <row r="49" spans="1:26" s="7" customFormat="1" ht="15.5" hidden="1" x14ac:dyDescent="0.35">
      <c r="A49" s="31" t="s">
        <v>81</v>
      </c>
      <c r="B49" s="20" t="s">
        <v>56</v>
      </c>
      <c r="C49" s="60" t="s">
        <v>82</v>
      </c>
      <c r="D49" s="80" t="s">
        <v>83</v>
      </c>
      <c r="E49" s="80">
        <v>6502</v>
      </c>
      <c r="F49" s="18">
        <v>17.257999999999999</v>
      </c>
      <c r="G49" s="87" t="s">
        <v>119</v>
      </c>
      <c r="H49" s="55"/>
      <c r="I49" s="55"/>
      <c r="J49" s="55"/>
      <c r="K49" s="55"/>
      <c r="L49" s="55"/>
      <c r="M49" s="55"/>
      <c r="N49" s="55"/>
      <c r="O49" s="55">
        <v>1</v>
      </c>
      <c r="P49" s="55"/>
      <c r="Q49" s="55"/>
      <c r="R49" s="55"/>
      <c r="S49" s="55"/>
      <c r="T49" s="55"/>
      <c r="U49" s="55"/>
      <c r="V49" s="55"/>
      <c r="W49" s="55"/>
      <c r="X49" s="55"/>
      <c r="Y49" s="54">
        <f>SUM(O49)</f>
        <v>1</v>
      </c>
    </row>
    <row r="50" spans="1:26" s="6" customFormat="1" ht="15.5" hidden="1" x14ac:dyDescent="0.35">
      <c r="A50" s="45" t="s">
        <v>60</v>
      </c>
      <c r="B50" s="20" t="s">
        <v>53</v>
      </c>
      <c r="C50" s="18" t="s">
        <v>61</v>
      </c>
      <c r="D50" s="80" t="s">
        <v>96</v>
      </c>
      <c r="E50" s="80">
        <v>6503</v>
      </c>
      <c r="F50" s="18">
        <v>17.277999999999999</v>
      </c>
      <c r="G50" s="87" t="s">
        <v>119</v>
      </c>
      <c r="H50" s="53"/>
      <c r="I50" s="53"/>
      <c r="J50" s="53"/>
      <c r="K50" s="53"/>
      <c r="L50" s="53">
        <f>203229-1</f>
        <v>203228</v>
      </c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4">
        <f>SUM(L50)</f>
        <v>203228</v>
      </c>
    </row>
    <row r="51" spans="1:26" s="7" customFormat="1" ht="15.5" hidden="1" x14ac:dyDescent="0.35">
      <c r="A51" s="45" t="s">
        <v>60</v>
      </c>
      <c r="B51" s="20" t="s">
        <v>56</v>
      </c>
      <c r="C51" s="18" t="s">
        <v>61</v>
      </c>
      <c r="D51" s="80" t="s">
        <v>96</v>
      </c>
      <c r="E51" s="80">
        <v>6503</v>
      </c>
      <c r="F51" s="18">
        <v>17.277999999999999</v>
      </c>
      <c r="G51" s="87" t="s">
        <v>119</v>
      </c>
      <c r="H51" s="53"/>
      <c r="I51" s="53"/>
      <c r="J51" s="53"/>
      <c r="K51" s="53"/>
      <c r="L51" s="53">
        <v>1</v>
      </c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4">
        <f>SUM(L51)</f>
        <v>1</v>
      </c>
    </row>
    <row r="52" spans="1:26" s="7" customFormat="1" ht="15.5" hidden="1" x14ac:dyDescent="0.35">
      <c r="A52" s="45"/>
      <c r="B52" s="20"/>
      <c r="C52" s="18"/>
      <c r="D52" s="80"/>
      <c r="E52" s="80"/>
      <c r="F52" s="18"/>
      <c r="G52" s="87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4"/>
    </row>
    <row r="53" spans="1:26" s="7" customFormat="1" ht="15.5" hidden="1" x14ac:dyDescent="0.35">
      <c r="A53" s="31" t="s">
        <v>81</v>
      </c>
      <c r="B53" s="20" t="s">
        <v>94</v>
      </c>
      <c r="C53" s="18" t="s">
        <v>106</v>
      </c>
      <c r="D53" s="80" t="s">
        <v>83</v>
      </c>
      <c r="E53" s="80">
        <v>6502</v>
      </c>
      <c r="F53" s="18">
        <v>17.257999999999999</v>
      </c>
      <c r="G53" s="87" t="s">
        <v>119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>
        <f>723551-1</f>
        <v>723550</v>
      </c>
      <c r="T53" s="53"/>
      <c r="U53" s="53"/>
      <c r="V53" s="53"/>
      <c r="W53" s="53"/>
      <c r="X53" s="53"/>
      <c r="Y53" s="54">
        <f>SUM(R53:S53)</f>
        <v>723550</v>
      </c>
    </row>
    <row r="54" spans="1:26" s="7" customFormat="1" ht="15.5" hidden="1" x14ac:dyDescent="0.35">
      <c r="A54" s="31" t="s">
        <v>81</v>
      </c>
      <c r="B54" s="20" t="s">
        <v>56</v>
      </c>
      <c r="C54" s="18" t="s">
        <v>106</v>
      </c>
      <c r="D54" s="80" t="s">
        <v>83</v>
      </c>
      <c r="E54" s="80">
        <v>6502</v>
      </c>
      <c r="F54" s="18">
        <v>17.257999999999999</v>
      </c>
      <c r="G54" s="87" t="s">
        <v>119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>
        <v>1</v>
      </c>
      <c r="T54" s="53"/>
      <c r="U54" s="53"/>
      <c r="V54" s="53"/>
      <c r="W54" s="53"/>
      <c r="X54" s="53"/>
      <c r="Y54" s="54">
        <f>SUM(R54:S54)</f>
        <v>1</v>
      </c>
    </row>
    <row r="55" spans="1:26" s="7" customFormat="1" ht="15" hidden="1" x14ac:dyDescent="0.35">
      <c r="A55" s="45"/>
      <c r="B55" s="58"/>
      <c r="C55" s="32"/>
      <c r="D55" s="18"/>
      <c r="E55" s="20"/>
      <c r="F55" s="18"/>
      <c r="G55" s="87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4">
        <f t="shared" si="3"/>
        <v>0</v>
      </c>
    </row>
    <row r="56" spans="1:26" s="7" customFormat="1" ht="15.5" hidden="1" x14ac:dyDescent="0.35">
      <c r="A56" s="45" t="s">
        <v>60</v>
      </c>
      <c r="B56" s="20" t="s">
        <v>94</v>
      </c>
      <c r="C56" s="18" t="s">
        <v>95</v>
      </c>
      <c r="D56" s="80" t="s">
        <v>96</v>
      </c>
      <c r="E56" s="79">
        <v>6503</v>
      </c>
      <c r="F56" s="18">
        <v>17.277999999999999</v>
      </c>
      <c r="G56" s="87" t="s">
        <v>119</v>
      </c>
      <c r="H56" s="53"/>
      <c r="I56" s="53"/>
      <c r="J56" s="53"/>
      <c r="K56" s="53"/>
      <c r="L56" s="53"/>
      <c r="M56" s="53"/>
      <c r="N56" s="53"/>
      <c r="O56" s="53"/>
      <c r="P56" s="53"/>
      <c r="Q56" s="53">
        <f>807389-1</f>
        <v>807388</v>
      </c>
      <c r="R56" s="53"/>
      <c r="S56" s="53"/>
      <c r="T56" s="53"/>
      <c r="U56" s="53"/>
      <c r="V56" s="53"/>
      <c r="W56" s="53"/>
      <c r="X56" s="53"/>
      <c r="Y56" s="54">
        <f>SUM(Q56)</f>
        <v>807388</v>
      </c>
    </row>
    <row r="57" spans="1:26" s="7" customFormat="1" ht="15.5" hidden="1" x14ac:dyDescent="0.35">
      <c r="A57" s="45" t="s">
        <v>60</v>
      </c>
      <c r="B57" s="20" t="s">
        <v>56</v>
      </c>
      <c r="C57" s="18" t="s">
        <v>95</v>
      </c>
      <c r="D57" s="80" t="s">
        <v>96</v>
      </c>
      <c r="E57" s="79">
        <v>6503</v>
      </c>
      <c r="F57" s="18">
        <v>17.277999999999999</v>
      </c>
      <c r="G57" s="87" t="s">
        <v>119</v>
      </c>
      <c r="H57" s="53"/>
      <c r="I57" s="53"/>
      <c r="J57" s="53"/>
      <c r="K57" s="53"/>
      <c r="L57" s="53"/>
      <c r="M57" s="53"/>
      <c r="N57" s="53"/>
      <c r="O57" s="53"/>
      <c r="P57" s="53"/>
      <c r="Q57" s="53">
        <v>1</v>
      </c>
      <c r="R57" s="53"/>
      <c r="S57" s="53"/>
      <c r="T57" s="53"/>
      <c r="U57" s="53"/>
      <c r="V57" s="53"/>
      <c r="W57" s="53"/>
      <c r="X57" s="53"/>
      <c r="Y57" s="54">
        <f>SUM(Q57)</f>
        <v>1</v>
      </c>
      <c r="Z57" s="59"/>
    </row>
    <row r="58" spans="1:26" s="8" customFormat="1" ht="15" hidden="1" x14ac:dyDescent="0.35">
      <c r="A58" s="45"/>
      <c r="B58" s="20"/>
      <c r="C58" s="62"/>
      <c r="D58" s="18"/>
      <c r="E58" s="20"/>
      <c r="F58" s="18"/>
      <c r="G58" s="18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4">
        <f t="shared" si="3"/>
        <v>0</v>
      </c>
    </row>
    <row r="59" spans="1:26" s="8" customFormat="1" ht="15" hidden="1" x14ac:dyDescent="0.35">
      <c r="A59" s="45"/>
      <c r="B59" s="20"/>
      <c r="C59" s="62"/>
      <c r="D59" s="18"/>
      <c r="E59" s="20"/>
      <c r="F59" s="18"/>
      <c r="G59" s="18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4">
        <f t="shared" si="3"/>
        <v>0</v>
      </c>
    </row>
    <row r="60" spans="1:26" s="7" customFormat="1" ht="15" hidden="1" x14ac:dyDescent="0.35">
      <c r="A60" s="45"/>
      <c r="B60" s="20"/>
      <c r="C60" s="62"/>
      <c r="D60" s="18"/>
      <c r="E60" s="20"/>
      <c r="F60" s="18"/>
      <c r="G60" s="18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4">
        <f t="shared" si="3"/>
        <v>0</v>
      </c>
    </row>
    <row r="61" spans="1:26" s="7" customFormat="1" ht="15" hidden="1" x14ac:dyDescent="0.35">
      <c r="A61" s="45"/>
      <c r="B61" s="58"/>
      <c r="C61" s="3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4">
        <f t="shared" si="3"/>
        <v>0</v>
      </c>
    </row>
    <row r="62" spans="1:26" s="7" customFormat="1" ht="15" hidden="1" x14ac:dyDescent="0.35">
      <c r="A62" s="45"/>
      <c r="B62" s="20"/>
      <c r="C62" s="32"/>
      <c r="D62" s="18"/>
      <c r="E62" s="20"/>
      <c r="F62" s="18"/>
      <c r="G62" s="18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4">
        <f t="shared" si="3"/>
        <v>0</v>
      </c>
    </row>
    <row r="63" spans="1:26" s="7" customFormat="1" ht="15" hidden="1" x14ac:dyDescent="0.35">
      <c r="A63" s="45"/>
      <c r="B63" s="20"/>
      <c r="C63" s="3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4">
        <f t="shared" si="3"/>
        <v>0</v>
      </c>
      <c r="Z63" s="59"/>
    </row>
    <row r="64" spans="1:26" s="7" customFormat="1" ht="15" hidden="1" x14ac:dyDescent="0.35">
      <c r="A64" s="45"/>
      <c r="B64" s="20"/>
      <c r="C64" s="32"/>
      <c r="D64" s="18"/>
      <c r="E64" s="57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4">
        <f t="shared" si="3"/>
        <v>0</v>
      </c>
    </row>
    <row r="65" spans="1:25" s="7" customFormat="1" ht="15" hidden="1" x14ac:dyDescent="0.35">
      <c r="A65" s="45"/>
      <c r="B65" s="20"/>
      <c r="C65" s="57"/>
      <c r="D65" s="18"/>
      <c r="E65" s="57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4">
        <f t="shared" si="3"/>
        <v>0</v>
      </c>
    </row>
    <row r="66" spans="1:25" s="7" customFormat="1" ht="15" hidden="1" x14ac:dyDescent="0.35">
      <c r="A66" s="50"/>
      <c r="B66" s="58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4">
        <f t="shared" si="3"/>
        <v>0</v>
      </c>
    </row>
    <row r="67" spans="1:25" s="7" customFormat="1" ht="15" hidden="1" x14ac:dyDescent="0.35">
      <c r="A67" s="50"/>
      <c r="B67" s="20"/>
      <c r="C67" s="32"/>
      <c r="D67" s="18"/>
      <c r="E67" s="20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4">
        <f t="shared" si="3"/>
        <v>0</v>
      </c>
    </row>
    <row r="68" spans="1:25" s="7" customFormat="1" ht="15" hidden="1" x14ac:dyDescent="0.35">
      <c r="A68" s="45"/>
      <c r="B68" s="20"/>
      <c r="C68" s="18"/>
      <c r="D68" s="18"/>
      <c r="E68" s="20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4">
        <f t="shared" si="3"/>
        <v>0</v>
      </c>
    </row>
    <row r="69" spans="1:25" s="7" customFormat="1" ht="15" hidden="1" x14ac:dyDescent="0.35">
      <c r="A69" s="45"/>
      <c r="B69" s="20"/>
      <c r="C69" s="18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4">
        <f t="shared" si="3"/>
        <v>0</v>
      </c>
    </row>
    <row r="70" spans="1:25" s="7" customFormat="1" ht="15" hidden="1" x14ac:dyDescent="0.35">
      <c r="A70" s="36" t="s">
        <v>8</v>
      </c>
      <c r="B70" s="20"/>
      <c r="C70" s="18"/>
      <c r="D70" s="18"/>
      <c r="E70" s="18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4">
        <f t="shared" si="3"/>
        <v>0</v>
      </c>
    </row>
    <row r="71" spans="1:25" s="7" customFormat="1" ht="15" hidden="1" x14ac:dyDescent="0.35">
      <c r="A71" s="18" t="s">
        <v>120</v>
      </c>
      <c r="B71" s="20"/>
      <c r="C71" s="18"/>
      <c r="D71" s="18"/>
      <c r="E71" s="18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4">
        <f t="shared" si="3"/>
        <v>0</v>
      </c>
    </row>
    <row r="72" spans="1:25" s="7" customFormat="1" ht="15" hidden="1" x14ac:dyDescent="0.35">
      <c r="A72" s="45" t="s">
        <v>122</v>
      </c>
      <c r="B72" s="20" t="s">
        <v>43</v>
      </c>
      <c r="C72" s="81" t="s">
        <v>123</v>
      </c>
      <c r="D72" s="60" t="s">
        <v>124</v>
      </c>
      <c r="E72" s="60" t="s">
        <v>125</v>
      </c>
      <c r="F72" s="18">
        <v>17.245000000000001</v>
      </c>
      <c r="G72" s="66" t="s">
        <v>121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>
        <f>39216.731701684-1</f>
        <v>39215.731701684002</v>
      </c>
      <c r="W72" s="55"/>
      <c r="X72" s="55"/>
      <c r="Y72" s="54">
        <f>SUM(V72)</f>
        <v>39215.731701684002</v>
      </c>
    </row>
    <row r="73" spans="1:25" s="7" customFormat="1" ht="15" hidden="1" x14ac:dyDescent="0.35">
      <c r="A73" s="45" t="s">
        <v>122</v>
      </c>
      <c r="B73" s="20" t="s">
        <v>126</v>
      </c>
      <c r="C73" s="81" t="s">
        <v>123</v>
      </c>
      <c r="D73" s="60" t="s">
        <v>124</v>
      </c>
      <c r="E73" s="60" t="s">
        <v>125</v>
      </c>
      <c r="F73" s="18">
        <v>17.245000000000001</v>
      </c>
      <c r="G73" s="66" t="s">
        <v>121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>
        <v>1</v>
      </c>
      <c r="W73" s="55"/>
      <c r="X73" s="55"/>
      <c r="Y73" s="54">
        <f>SUM(V73)</f>
        <v>1</v>
      </c>
    </row>
    <row r="74" spans="1:25" s="7" customFormat="1" ht="15" hidden="1" x14ac:dyDescent="0.35">
      <c r="A74" s="45"/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4">
        <f t="shared" ref="Y74:Y79" si="4">SUM(H74:H74)</f>
        <v>0</v>
      </c>
    </row>
    <row r="75" spans="1:25" s="7" customFormat="1" ht="15" hidden="1" x14ac:dyDescent="0.35">
      <c r="A75" s="51"/>
      <c r="B75" s="52"/>
      <c r="C75" s="18"/>
      <c r="D75" s="18"/>
      <c r="E75" s="18"/>
      <c r="F75" s="18"/>
      <c r="G75" s="18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4">
        <f t="shared" si="4"/>
        <v>0</v>
      </c>
    </row>
    <row r="76" spans="1:25" s="7" customFormat="1" ht="15" hidden="1" x14ac:dyDescent="0.35">
      <c r="A76" s="51"/>
      <c r="B76" s="20"/>
      <c r="C76" s="18"/>
      <c r="D76" s="18"/>
      <c r="E76" s="18"/>
      <c r="F76" s="18"/>
      <c r="G76" s="18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4">
        <f t="shared" si="4"/>
        <v>0</v>
      </c>
    </row>
    <row r="77" spans="1:25" s="7" customFormat="1" ht="15" hidden="1" x14ac:dyDescent="0.35">
      <c r="A77" s="51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4">
        <f t="shared" si="4"/>
        <v>0</v>
      </c>
    </row>
    <row r="78" spans="1:25" s="7" customFormat="1" ht="15" x14ac:dyDescent="0.35">
      <c r="A78" s="45"/>
      <c r="B78" s="20"/>
      <c r="C78" s="18"/>
      <c r="D78" s="18"/>
      <c r="E78" s="20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4">
        <f t="shared" si="4"/>
        <v>0</v>
      </c>
    </row>
    <row r="79" spans="1:25" s="7" customFormat="1" ht="15" x14ac:dyDescent="0.35">
      <c r="A79" s="9"/>
      <c r="B79" s="23"/>
      <c r="C79" s="23"/>
      <c r="D79" s="17"/>
      <c r="E79" s="17"/>
      <c r="F79" s="17"/>
      <c r="G79" s="17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>
        <f t="shared" si="4"/>
        <v>0</v>
      </c>
    </row>
    <row r="80" spans="1:25" s="7" customFormat="1" ht="18" x14ac:dyDescent="0.4">
      <c r="A80" s="10" t="s">
        <v>0</v>
      </c>
      <c r="B80" s="24"/>
      <c r="C80" s="25"/>
      <c r="D80" s="25"/>
      <c r="E80" s="25"/>
      <c r="F80" s="25"/>
      <c r="G80" s="25"/>
      <c r="H80" s="56">
        <f>SUM(H13:H79)</f>
        <v>6820.2</v>
      </c>
      <c r="I80" s="73">
        <f>SUM(I28:I79)</f>
        <v>20217.570839601034</v>
      </c>
      <c r="J80" s="56">
        <f>SUM(J37:J43)</f>
        <v>35000</v>
      </c>
      <c r="K80" s="56">
        <f>SUM(K44:K77)</f>
        <v>888812</v>
      </c>
      <c r="L80" s="56">
        <f>SUM(L45:L78)</f>
        <v>203229</v>
      </c>
      <c r="M80" s="56">
        <f>SUM(M31:M35)</f>
        <v>3824</v>
      </c>
      <c r="N80" s="56">
        <f>SUM(N6:N8)</f>
        <v>95000</v>
      </c>
      <c r="O80" s="56">
        <f>SUM(O45:O78)</f>
        <v>161910</v>
      </c>
      <c r="P80" s="56">
        <f>SUM(P13:P17)</f>
        <v>238172</v>
      </c>
      <c r="Q80" s="56">
        <f>SUM(Q55:Q63)</f>
        <v>807389</v>
      </c>
      <c r="R80" s="56">
        <f>SUM(R9:R10)</f>
        <v>455344</v>
      </c>
      <c r="S80" s="56">
        <f>SUM(S53:S54)</f>
        <v>723551</v>
      </c>
      <c r="T80" s="56">
        <f>SUM(T9:T10)</f>
        <v>455344</v>
      </c>
      <c r="U80" s="56">
        <f>SUM(U13:U29)</f>
        <v>24500</v>
      </c>
      <c r="V80" s="56">
        <f>SUM(V70:V76)</f>
        <v>39216.731701684002</v>
      </c>
      <c r="W80" s="56">
        <f>SUM(W13:W22)</f>
        <v>31552.760000000002</v>
      </c>
      <c r="X80" s="56">
        <f>SUM(X12:X78)</f>
        <v>2761.34</v>
      </c>
      <c r="Y80" s="54"/>
    </row>
    <row r="81" spans="1:25" s="7" customFormat="1" ht="18" x14ac:dyDescent="0.4">
      <c r="A81" s="26"/>
      <c r="B81" s="27"/>
      <c r="C81" s="28"/>
      <c r="D81" s="28"/>
      <c r="E81" s="28"/>
      <c r="F81" s="28"/>
      <c r="G81" s="28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30"/>
    </row>
    <row r="82" spans="1:25" ht="15" x14ac:dyDescent="0.35">
      <c r="A82" s="33" t="s">
        <v>9</v>
      </c>
      <c r="B82" s="7"/>
    </row>
    <row r="83" spans="1:25" ht="14.5" hidden="1" x14ac:dyDescent="0.35">
      <c r="A83" s="33" t="s">
        <v>29</v>
      </c>
    </row>
    <row r="84" spans="1:25" ht="14.5" hidden="1" x14ac:dyDescent="0.35">
      <c r="A84" s="72" t="s">
        <v>30</v>
      </c>
    </row>
    <row r="85" spans="1:25" ht="14.5" hidden="1" x14ac:dyDescent="0.35">
      <c r="A85" s="33" t="s">
        <v>31</v>
      </c>
    </row>
    <row r="86" spans="1:25" ht="14.5" hidden="1" x14ac:dyDescent="0.35">
      <c r="A86" s="33" t="s">
        <v>32</v>
      </c>
    </row>
    <row r="87" spans="1:25" ht="14.5" hidden="1" x14ac:dyDescent="0.35">
      <c r="A87" s="33" t="s">
        <v>40</v>
      </c>
    </row>
    <row r="88" spans="1:25" ht="14.5" hidden="1" x14ac:dyDescent="0.35">
      <c r="A88" s="33" t="s">
        <v>41</v>
      </c>
    </row>
    <row r="89" spans="1:25" ht="14.5" hidden="1" x14ac:dyDescent="0.35">
      <c r="A89" s="33" t="s">
        <v>49</v>
      </c>
    </row>
    <row r="90" spans="1:25" ht="14.5" hidden="1" x14ac:dyDescent="0.35">
      <c r="A90" s="33" t="s">
        <v>50</v>
      </c>
    </row>
    <row r="91" spans="1:25" ht="14.5" hidden="1" x14ac:dyDescent="0.35">
      <c r="A91" s="33" t="s">
        <v>49</v>
      </c>
    </row>
    <row r="92" spans="1:25" ht="14.5" hidden="1" x14ac:dyDescent="0.35">
      <c r="A92" s="33" t="s">
        <v>50</v>
      </c>
    </row>
    <row r="93" spans="1:25" ht="14.5" hidden="1" x14ac:dyDescent="0.35">
      <c r="A93" s="33" t="s">
        <v>58</v>
      </c>
    </row>
    <row r="94" spans="1:25" ht="14.5" hidden="1" x14ac:dyDescent="0.35">
      <c r="A94" s="33" t="s">
        <v>59</v>
      </c>
    </row>
    <row r="95" spans="1:25" ht="14.5" hidden="1" x14ac:dyDescent="0.35">
      <c r="A95" s="33" t="s">
        <v>69</v>
      </c>
    </row>
    <row r="96" spans="1:25" ht="14.5" hidden="1" x14ac:dyDescent="0.35">
      <c r="A96" s="33" t="s">
        <v>70</v>
      </c>
    </row>
    <row r="97" spans="1:1" ht="14.5" hidden="1" x14ac:dyDescent="0.35">
      <c r="A97" s="33" t="s">
        <v>72</v>
      </c>
    </row>
    <row r="98" spans="1:1" ht="14.5" hidden="1" x14ac:dyDescent="0.35">
      <c r="A98" s="33" t="s">
        <v>73</v>
      </c>
    </row>
    <row r="99" spans="1:1" ht="14.5" hidden="1" x14ac:dyDescent="0.35">
      <c r="A99" s="33" t="s">
        <v>80</v>
      </c>
    </row>
    <row r="100" spans="1:1" ht="14.5" hidden="1" x14ac:dyDescent="0.35">
      <c r="A100" s="33" t="s">
        <v>79</v>
      </c>
    </row>
    <row r="101" spans="1:1" ht="14.5" hidden="1" x14ac:dyDescent="0.35">
      <c r="A101" s="33" t="s">
        <v>89</v>
      </c>
    </row>
    <row r="102" spans="1:1" ht="14.5" hidden="1" x14ac:dyDescent="0.35">
      <c r="A102" s="33" t="s">
        <v>90</v>
      </c>
    </row>
    <row r="103" spans="1:1" ht="14.5" hidden="1" x14ac:dyDescent="0.35">
      <c r="A103" s="33" t="s">
        <v>93</v>
      </c>
    </row>
    <row r="104" spans="1:1" ht="14.5" hidden="1" x14ac:dyDescent="0.35">
      <c r="A104" s="33" t="s">
        <v>92</v>
      </c>
    </row>
    <row r="105" spans="1:1" ht="14.5" hidden="1" x14ac:dyDescent="0.35">
      <c r="A105" s="33" t="s">
        <v>102</v>
      </c>
    </row>
    <row r="106" spans="1:1" ht="14.5" hidden="1" x14ac:dyDescent="0.35">
      <c r="A106" s="33" t="s">
        <v>101</v>
      </c>
    </row>
    <row r="107" spans="1:1" ht="14.5" hidden="1" x14ac:dyDescent="0.35">
      <c r="A107" s="33" t="s">
        <v>105</v>
      </c>
    </row>
    <row r="108" spans="1:1" ht="14.5" hidden="1" x14ac:dyDescent="0.35">
      <c r="A108" s="33" t="s">
        <v>104</v>
      </c>
    </row>
    <row r="109" spans="1:1" ht="14.5" hidden="1" x14ac:dyDescent="0.35">
      <c r="A109" s="33" t="s">
        <v>108</v>
      </c>
    </row>
    <row r="110" spans="1:1" ht="14.5" hidden="1" x14ac:dyDescent="0.35">
      <c r="A110" s="33" t="s">
        <v>101</v>
      </c>
    </row>
    <row r="111" spans="1:1" ht="14.5" hidden="1" x14ac:dyDescent="0.35">
      <c r="A111" s="33" t="s">
        <v>111</v>
      </c>
    </row>
    <row r="112" spans="1:1" ht="14.5" hidden="1" x14ac:dyDescent="0.35">
      <c r="A112" s="33" t="s">
        <v>110</v>
      </c>
    </row>
    <row r="113" spans="1:1" ht="14.5" hidden="1" x14ac:dyDescent="0.35">
      <c r="A113" s="33" t="s">
        <v>115</v>
      </c>
    </row>
    <row r="114" spans="1:1" ht="14.5" hidden="1" x14ac:dyDescent="0.35">
      <c r="A114" s="33" t="s">
        <v>113</v>
      </c>
    </row>
    <row r="115" spans="1:1" ht="14.5" hidden="1" x14ac:dyDescent="0.35">
      <c r="A115" s="33" t="s">
        <v>129</v>
      </c>
    </row>
    <row r="116" spans="1:1" ht="14.5" hidden="1" x14ac:dyDescent="0.35">
      <c r="A116" s="33" t="s">
        <v>128</v>
      </c>
    </row>
    <row r="117" spans="1:1" ht="14.5" x14ac:dyDescent="0.35">
      <c r="A117" s="33" t="s">
        <v>147</v>
      </c>
    </row>
    <row r="118" spans="1:1" ht="14.5" x14ac:dyDescent="0.35">
      <c r="A118" s="33" t="s">
        <v>128</v>
      </c>
    </row>
    <row r="122" spans="1:1" ht="14.5" x14ac:dyDescent="0.35">
      <c r="A122" s="101" t="s">
        <v>114</v>
      </c>
    </row>
    <row r="123" spans="1:1" ht="14.5" x14ac:dyDescent="0.35">
      <c r="A123" s="101" t="s">
        <v>152</v>
      </c>
    </row>
    <row r="124" spans="1:1" ht="14.5" x14ac:dyDescent="0.35">
      <c r="A124" s="101" t="s">
        <v>155</v>
      </c>
    </row>
    <row r="125" spans="1:1" ht="14.5" x14ac:dyDescent="0.35">
      <c r="A125" s="101" t="s">
        <v>153</v>
      </c>
    </row>
    <row r="126" spans="1:1" ht="14.5" x14ac:dyDescent="0.35">
      <c r="A126" s="101" t="s">
        <v>154</v>
      </c>
    </row>
    <row r="127" spans="1:1" ht="14.5" x14ac:dyDescent="0.35">
      <c r="A127" s="101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2023-03-21T18:38:52Z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