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870E01C-9557-4116-9FBA-84FD73716BCE}" xr6:coauthVersionLast="47" xr6:coauthVersionMax="47" xr10:uidLastSave="{00000000-0000-0000-0000-000000000000}"/>
  <bookViews>
    <workbookView xWindow="3285" yWindow="3285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3" i="2" l="1"/>
  <c r="AD62" i="2"/>
  <c r="AB83" i="2"/>
  <c r="AD50" i="2"/>
  <c r="AD52" i="2"/>
  <c r="AD54" i="2"/>
  <c r="AD55" i="2"/>
  <c r="AD56" i="2"/>
  <c r="AD57" i="2"/>
  <c r="AD58" i="2"/>
  <c r="AD60" i="2"/>
  <c r="AD36" i="2"/>
  <c r="AA83" i="2"/>
  <c r="AD32" i="2"/>
  <c r="AD31" i="2"/>
  <c r="Z83" i="2"/>
  <c r="Y83" i="2"/>
  <c r="AD24" i="2"/>
  <c r="AD23" i="2"/>
  <c r="X83" i="2"/>
  <c r="AD22" i="2"/>
  <c r="W83" i="2"/>
  <c r="AD19" i="2"/>
  <c r="AD20" i="2"/>
  <c r="AD21" i="2"/>
  <c r="AD18" i="2"/>
  <c r="AD76" i="2"/>
  <c r="V75" i="2"/>
  <c r="V83" i="2" s="1"/>
  <c r="AD29" i="2"/>
  <c r="U83" i="2"/>
  <c r="AD9" i="2"/>
  <c r="T83" i="2"/>
  <c r="S56" i="2"/>
  <c r="R83" i="2"/>
  <c r="Q59" i="2"/>
  <c r="AD59" i="2" s="1"/>
  <c r="AD15" i="2"/>
  <c r="AD17" i="2"/>
  <c r="P16" i="2"/>
  <c r="AD16" i="2" s="1"/>
  <c r="P14" i="2"/>
  <c r="AD14" i="2" s="1"/>
  <c r="AD75" i="2" l="1"/>
  <c r="S83" i="2"/>
  <c r="Q83" i="2"/>
  <c r="P83" i="2"/>
  <c r="O51" i="2"/>
  <c r="AD8" i="2"/>
  <c r="N83" i="2"/>
  <c r="M83" i="2"/>
  <c r="AD35" i="2"/>
  <c r="L53" i="2"/>
  <c r="AD53" i="2" s="1"/>
  <c r="K49" i="2"/>
  <c r="J42" i="2"/>
  <c r="J83" i="2" s="1"/>
  <c r="I83" i="2"/>
  <c r="H83" i="2"/>
  <c r="AD26" i="2"/>
  <c r="AD28" i="2"/>
  <c r="AD33" i="2"/>
  <c r="AD34" i="2"/>
  <c r="AD37" i="2"/>
  <c r="AD38" i="2"/>
  <c r="AD39" i="2"/>
  <c r="AD40" i="2"/>
  <c r="AD41" i="2"/>
  <c r="AD42" i="2"/>
  <c r="AD10" i="2"/>
  <c r="AD11" i="2"/>
  <c r="AD12" i="2"/>
  <c r="AD13" i="2"/>
  <c r="AD43" i="2"/>
  <c r="AD44" i="2"/>
  <c r="AD45" i="2"/>
  <c r="AD46" i="2"/>
  <c r="AD47" i="2"/>
  <c r="AD48" i="2"/>
  <c r="AD61" i="2"/>
  <c r="AD63" i="2"/>
  <c r="AD65" i="2"/>
  <c r="AD66" i="2"/>
  <c r="AD67" i="2"/>
  <c r="AD68" i="2"/>
  <c r="AD70" i="2"/>
  <c r="AD71" i="2"/>
  <c r="AD72" i="2"/>
  <c r="AD73" i="2"/>
  <c r="AD74" i="2"/>
  <c r="AD77" i="2"/>
  <c r="AD78" i="2"/>
  <c r="AD79" i="2"/>
  <c r="AD80" i="2"/>
  <c r="AD81" i="2"/>
  <c r="AD82" i="2"/>
  <c r="AD69" i="2"/>
  <c r="AD64" i="2"/>
  <c r="O83" i="2" l="1"/>
  <c r="AD51" i="2"/>
  <c r="K83" i="2"/>
  <c r="AD49" i="2"/>
  <c r="L83" i="2"/>
</calcChain>
</file>

<file path=xl/sharedStrings.xml><?xml version="1.0" encoding="utf-8"?>
<sst xmlns="http://schemas.openxmlformats.org/spreadsheetml/2006/main" count="289" uniqueCount="183">
  <si>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</si>
  <si>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</si>
  <si>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</si>
  <si>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</si>
  <si>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</si>
  <si>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</si>
  <si>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</si>
  <si>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</si>
  <si>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</si>
  <si>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</si>
  <si>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</si>
  <si>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</si>
  <si>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</si>
  <si>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</si>
  <si>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</si>
  <si>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</si>
  <si>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</si>
  <si>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</si>
  <si>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</si>
  <si>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</si>
  <si>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</si>
  <si>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</si>
  <si>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</si>
  <si>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</si>
  <si>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</si>
  <si>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</si>
  <si>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</si>
  <si>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</si>
  <si>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</si>
  <si>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</si>
  <si>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</si>
  <si>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</si>
  <si>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</si>
  <si>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</si>
  <si>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</si>
  <si>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</si>
  <si>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</si>
  <si>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</si>
  <si>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</si>
  <si>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</si>
  <si>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</si>
  <si>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</si>
  <si>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</si>
  <si>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</si>
  <si>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</si>
  <si>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</si>
  <si>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</si>
  <si>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</si>
  <si>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</si>
  <si>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</si>
  <si>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</si>
  <si>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</si>
  <si>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</si>
  <si>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</si>
  <si>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</si>
  <si>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</si>
  <si>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</si>
  <si>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</si>
  <si>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</si>
  <si>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</si>
  <si>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</si>
  <si>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</si>
  <si>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</si>
  <si>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</si>
  <si>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</si>
  <si>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</si>
  <si>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</si>
  <si>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</si>
  <si>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</si>
  <si>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</si>
  <si>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</si>
  <si>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</si>
  <si>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</si>
  <si>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</si>
  <si>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</si>
  <si>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</si>
  <si>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</si>
  <si>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</si>
  <si>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</si>
  <si>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</si>
  <si>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</si>
  <si>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</si>
  <si>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</si>
  <si>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</si>
  <si>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</si>
  <si>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</si>
  <si>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</si>
  <si>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</si>
  <si>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</si>
  <si>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</si>
  <si>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</si>
  <si>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</si>
  <si>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</si>
  <si>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</si>
  <si>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</si>
  <si>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</si>
  <si>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</si>
  <si>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</si>
  <si>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</si>
  <si>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</si>
  <si>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</si>
  <si>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</si>
  <si>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</si>
  <si>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</si>
  <si>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</si>
  <si>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</si>
  <si>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</si>
  <si>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</si>
  <si>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</si>
  <si>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</si>
  <si>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</si>
  <si>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</si>
  <si>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</si>
  <si>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</si>
  <si>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</si>
  <si>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</si>
  <si>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</si>
  <si>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</si>
  <si>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</si>
  <si>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</si>
  <si>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</si>
  <si>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</si>
  <si>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</si>
  <si>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</si>
  <si>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</si>
  <si>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</si>
  <si>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</si>
  <si>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</si>
  <si>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</si>
  <si>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</si>
  <si>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</si>
  <si>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</si>
  <si>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</si>
  <si>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</si>
  <si>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</si>
  <si>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</si>
  <si>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</si>
  <si>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</si>
  <si>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</si>
  <si>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</si>
  <si>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</si>
  <si>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</si>
  <si>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</si>
  <si>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</si>
  <si>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</si>
  <si>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</si>
  <si>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</si>
  <si>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</si>
  <si>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</si>
  <si>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</si>
  <si>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</si>
  <si>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</si>
  <si>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</si>
  <si>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</si>
  <si>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</si>
  <si>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</si>
  <si>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</si>
  <si>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</si>
  <si>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</si>
  <si>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</si>
  <si>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</si>
  <si>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</si>
  <si>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</si>
  <si>
    <t>WPP SNAP EXPANSION</t>
  </si>
  <si>
    <t>OCT 1, 2022-FEB 16, 2023</t>
  </si>
  <si>
    <t>FY20233067</t>
  </si>
  <si>
    <t>FEB 17, 2023-JUNE 30,2023</t>
  </si>
  <si>
    <t>BUDGET #18 FY23</t>
  </si>
  <si>
    <t>TO ADD WPP EXPANSION FUNDS</t>
  </si>
  <si>
    <t>BUDGET #18 FY23 APRIL 14, 2023</t>
  </si>
  <si>
    <t>BUDGET #19 FY23</t>
  </si>
  <si>
    <t>FVETS2023</t>
  </si>
  <si>
    <t>K109</t>
  </si>
  <si>
    <t>BUDGET #19 FY23 JUNE 9, 2023</t>
  </si>
  <si>
    <t>TO ADD VETS FUNDING</t>
  </si>
  <si>
    <t>BUDGET #20 FY23</t>
  </si>
  <si>
    <t>BUDGET #20 FY23 JUNE 26, 2023</t>
  </si>
  <si>
    <t>TO MOVE FUNDS TO FY24 LINE</t>
  </si>
  <si>
    <t>BUDGET #21 FY23</t>
  </si>
  <si>
    <t>RAPID RESPONSE STATE STAFF</t>
  </si>
  <si>
    <t>TO ADD RAPID RESPONSE FUNDS</t>
  </si>
  <si>
    <t>BUDGET #21 FY23 JUNE 29, 2023</t>
  </si>
  <si>
    <t>FWIADWK22B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</si>
</sst>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"/>
  <sheetViews>
    <sheetView tabSelected="1" topLeftCell="A2" zoomScaleNormal="100" workbookViewId="0">
      <selection activeCell="C62" sqref="C62"/>
    </sheetView>
  </sheetViews>
  <sheetFormatPr defaultColWidth="9.140625" defaultRowHeight="13.5" x14ac:dyDescent="0.25"/>
  <cols>
    <col min="1" max="1" width="40.140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14" width="15.85546875" style="2" hidden="1" customWidth="1"/>
    <col min="15" max="15" width="14.5703125" style="2" hidden="1" customWidth="1"/>
    <col min="16" max="17" width="15.140625" style="2" hidden="1" customWidth="1"/>
    <col min="18" max="18" width="14.5703125" style="2" hidden="1" customWidth="1"/>
    <col min="19" max="28" width="15.140625" style="2" hidden="1" customWidth="1"/>
    <col min="29" max="29" width="15.140625" style="2" customWidth="1"/>
    <col min="30" max="30" width="12.140625" style="3" hidden="1" customWidth="1"/>
    <col min="31" max="31" width="13.28515625" style="3" bestFit="1" customWidth="1"/>
    <col min="32" max="16384" width="9.140625" style="3"/>
  </cols>
  <sheetData>
    <row r="1" spans="1:30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0" ht="20.25" x14ac:dyDescent="0.3">
      <c r="A2" s="4"/>
      <c r="B2" s="11"/>
      <c r="C2" s="11"/>
      <c r="D2" s="11"/>
      <c r="E2" s="12"/>
      <c r="F2" s="12"/>
      <c r="G2" s="12"/>
    </row>
    <row r="3" spans="1:30" ht="20.25" x14ac:dyDescent="0.3">
      <c r="A3" s="4" t="s">
        <v>12</v>
      </c>
      <c r="B3" s="11" t="s">
        <v>7</v>
      </c>
      <c r="C3" s="1"/>
    </row>
    <row r="4" spans="1:30" ht="21" thickBot="1" x14ac:dyDescent="0.35">
      <c r="A4" s="4"/>
      <c r="B4" s="5"/>
      <c r="C4" s="1"/>
    </row>
    <row r="5" spans="1:30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73" t="s">
        <v>167</v>
      </c>
      <c r="AA5" s="73" t="s">
        <v>170</v>
      </c>
      <c r="AB5" s="73" t="s">
        <v>175</v>
      </c>
      <c r="AC5" s="73" t="s">
        <v>178</v>
      </c>
      <c r="AD5" s="32" t="s">
        <v>6</v>
      </c>
    </row>
    <row r="6" spans="1:30" s="6" customFormat="1" ht="16.5" hidden="1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3"/>
    </row>
    <row r="7" spans="1:30" s="7" customFormat="1" ht="16.5" hidden="1" x14ac:dyDescent="0.3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</row>
    <row r="8" spans="1:30" s="7" customFormat="1" ht="16.5" hidden="1" x14ac:dyDescent="0.3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AD8" s="54">
        <f>SUM(N8)</f>
        <v>95000</v>
      </c>
    </row>
    <row r="9" spans="1:30" s="7" customFormat="1" ht="17.25" hidden="1" thickBot="1" x14ac:dyDescent="0.35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5"/>
      <c r="AA9" s="55"/>
      <c r="AB9" s="55"/>
      <c r="AC9" s="55"/>
      <c r="AD9" s="54">
        <f>SUM(R9:T9)</f>
        <v>910688</v>
      </c>
    </row>
    <row r="10" spans="1:30" s="7" customFormat="1" ht="17.25" hidden="1" thickTop="1" x14ac:dyDescent="0.3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4">
        <f>SUM(H10:H10)</f>
        <v>0</v>
      </c>
    </row>
    <row r="11" spans="1:30" s="7" customFormat="1" ht="16.5" hidden="1" x14ac:dyDescent="0.3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4">
        <f>SUM(H11:H11)</f>
        <v>0</v>
      </c>
    </row>
    <row r="12" spans="1:30" s="7" customFormat="1" ht="16.5" hidden="1" x14ac:dyDescent="0.3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>
        <f>SUM(H12:H12)</f>
        <v>0</v>
      </c>
    </row>
    <row r="13" spans="1:30" s="7" customFormat="1" ht="16.5" hidden="1" x14ac:dyDescent="0.3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>
        <f>SUM(H13:H13)</f>
        <v>0</v>
      </c>
    </row>
    <row r="14" spans="1:30" s="7" customFormat="1" ht="16.5" hidden="1" x14ac:dyDescent="0.3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>
        <f>SUM(P14)</f>
        <v>163021</v>
      </c>
    </row>
    <row r="15" spans="1:30" s="7" customFormat="1" ht="16.5" hidden="1" x14ac:dyDescent="0.3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>
        <f t="shared" ref="AD15:AD17" si="0">SUM(P15)</f>
        <v>1</v>
      </c>
    </row>
    <row r="16" spans="1:30" s="7" customFormat="1" ht="16.5" hidden="1" x14ac:dyDescent="0.3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4">
        <f t="shared" si="0"/>
        <v>75149</v>
      </c>
    </row>
    <row r="17" spans="1:30" s="8" customFormat="1" ht="16.5" hidden="1" x14ac:dyDescent="0.3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>
        <f t="shared" si="0"/>
        <v>1</v>
      </c>
    </row>
    <row r="18" spans="1:30" s="8" customFormat="1" ht="16.5" hidden="1" x14ac:dyDescent="0.3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68"/>
      <c r="AA18" s="68"/>
      <c r="AB18" s="68"/>
      <c r="AC18" s="68"/>
      <c r="AD18" s="54">
        <f>W18</f>
        <v>6500</v>
      </c>
    </row>
    <row r="19" spans="1:30" s="8" customFormat="1" ht="16.5" hidden="1" x14ac:dyDescent="0.2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68"/>
      <c r="AA19" s="68"/>
      <c r="AB19" s="68"/>
      <c r="AC19" s="68"/>
      <c r="AD19" s="54">
        <f t="shared" ref="AD19:AD21" si="1">W19</f>
        <v>6027.26</v>
      </c>
    </row>
    <row r="20" spans="1:30" s="8" customFormat="1" ht="16.5" hidden="1" x14ac:dyDescent="0.2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68"/>
      <c r="AA20" s="68"/>
      <c r="AB20" s="68"/>
      <c r="AC20" s="68"/>
      <c r="AD20" s="54">
        <f t="shared" si="1"/>
        <v>8036.35</v>
      </c>
    </row>
    <row r="21" spans="1:30" s="8" customFormat="1" ht="16.5" hidden="1" x14ac:dyDescent="0.3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68"/>
      <c r="AA21" s="68"/>
      <c r="AB21" s="68"/>
      <c r="AC21" s="68"/>
      <c r="AD21" s="54">
        <f t="shared" si="1"/>
        <v>10989.15</v>
      </c>
    </row>
    <row r="22" spans="1:30" s="8" customFormat="1" ht="15" hidden="1" x14ac:dyDescent="0.25">
      <c r="A22" s="95" t="s">
        <v>148</v>
      </c>
      <c r="B22" s="70" t="s">
        <v>43</v>
      </c>
      <c r="C22" s="97" t="s">
        <v>149</v>
      </c>
      <c r="D22" s="98" t="s">
        <v>150</v>
      </c>
      <c r="E22" s="99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68"/>
      <c r="AA22" s="68"/>
      <c r="AB22" s="68"/>
      <c r="AC22" s="68"/>
      <c r="AD22" s="54">
        <f>X22</f>
        <v>2761.34</v>
      </c>
    </row>
    <row r="23" spans="1:30" s="8" customFormat="1" ht="18.600000000000001" hidden="1" customHeight="1" thickBot="1" x14ac:dyDescent="0.3">
      <c r="A23" s="95" t="s">
        <v>161</v>
      </c>
      <c r="B23" s="70" t="s">
        <v>43</v>
      </c>
      <c r="C23" s="18" t="s">
        <v>158</v>
      </c>
      <c r="D23" s="18" t="s">
        <v>159</v>
      </c>
      <c r="E23" s="96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68"/>
      <c r="AA23" s="68"/>
      <c r="AB23" s="68"/>
      <c r="AC23" s="68"/>
      <c r="AD23" s="54">
        <f>Y23</f>
        <v>1100.8800000000001</v>
      </c>
    </row>
    <row r="24" spans="1:30" s="8" customFormat="1" ht="15.75" hidden="1" thickBot="1" x14ac:dyDescent="0.3">
      <c r="A24" s="31" t="s">
        <v>157</v>
      </c>
      <c r="B24" s="70" t="s">
        <v>43</v>
      </c>
      <c r="C24" s="18" t="s">
        <v>158</v>
      </c>
      <c r="D24" s="18" t="s">
        <v>159</v>
      </c>
      <c r="E24" s="96" t="s">
        <v>160</v>
      </c>
      <c r="F24" s="100">
        <v>17.234999999999999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68"/>
      <c r="AA24" s="68"/>
      <c r="AB24" s="68"/>
      <c r="AC24" s="68"/>
      <c r="AD24" s="54">
        <f>Y24</f>
        <v>430.44</v>
      </c>
    </row>
    <row r="25" spans="1:30" s="8" customFormat="1" ht="15" hidden="1" x14ac:dyDescent="0.2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54"/>
    </row>
    <row r="26" spans="1:30" s="8" customFormat="1" ht="15" hidden="1" x14ac:dyDescent="0.2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54">
        <f t="shared" ref="AD26:AD28" si="2">SUM(H26:H26)</f>
        <v>0</v>
      </c>
    </row>
    <row r="27" spans="1:30" s="8" customFormat="1" ht="16.5" hidden="1" x14ac:dyDescent="0.3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54"/>
    </row>
    <row r="28" spans="1:30" s="8" customFormat="1" ht="15" hidden="1" x14ac:dyDescent="0.2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54">
        <f t="shared" si="2"/>
        <v>6820.2</v>
      </c>
    </row>
    <row r="29" spans="1:30" s="8" customFormat="1" ht="15" hidden="1" x14ac:dyDescent="0.2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68"/>
      <c r="AA29" s="68"/>
      <c r="AB29" s="68"/>
      <c r="AC29" s="68"/>
      <c r="AD29" s="84">
        <f>SUM(I29:U29)</f>
        <v>44717.57083960103</v>
      </c>
    </row>
    <row r="30" spans="1:30" s="8" customFormat="1" ht="15" hidden="1" x14ac:dyDescent="0.25">
      <c r="A30" s="31"/>
      <c r="B30" s="70"/>
      <c r="C30" s="18"/>
      <c r="D30" s="18"/>
      <c r="E30" s="18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84"/>
    </row>
    <row r="31" spans="1:30" s="8" customFormat="1" ht="16.5" hidden="1" x14ac:dyDescent="0.3">
      <c r="A31" s="101" t="s">
        <v>163</v>
      </c>
      <c r="B31" s="70" t="s">
        <v>164</v>
      </c>
      <c r="C31" s="17" t="s">
        <v>165</v>
      </c>
      <c r="D31" s="17" t="s">
        <v>22</v>
      </c>
      <c r="E31" s="17" t="s">
        <v>23</v>
      </c>
      <c r="F31" s="102">
        <v>10.561</v>
      </c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2083.3312500000002</v>
      </c>
      <c r="AA31" s="68"/>
      <c r="AB31" s="68"/>
      <c r="AC31" s="68"/>
      <c r="AD31" s="54">
        <f>Z31</f>
        <v>2083.3312500000002</v>
      </c>
    </row>
    <row r="32" spans="1:30" s="8" customFormat="1" ht="16.5" hidden="1" x14ac:dyDescent="0.3">
      <c r="A32" s="31" t="s">
        <v>163</v>
      </c>
      <c r="B32" s="70" t="s">
        <v>166</v>
      </c>
      <c r="C32" s="17" t="s">
        <v>165</v>
      </c>
      <c r="D32" s="17" t="s">
        <v>22</v>
      </c>
      <c r="E32" s="17" t="s">
        <v>23</v>
      </c>
      <c r="F32" s="102">
        <v>10.561</v>
      </c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>
        <v>2604.1687499999998</v>
      </c>
      <c r="AA32" s="68"/>
      <c r="AB32" s="68"/>
      <c r="AC32" s="68"/>
      <c r="AD32" s="54">
        <f>Z32</f>
        <v>2604.1687499999998</v>
      </c>
    </row>
    <row r="33" spans="1:31" s="8" customFormat="1" ht="15" hidden="1" x14ac:dyDescent="0.25">
      <c r="A33" s="36" t="s">
        <v>8</v>
      </c>
      <c r="B33" s="20"/>
      <c r="C33" s="35"/>
      <c r="D33" s="35"/>
      <c r="E33" s="41"/>
      <c r="F33" s="20"/>
      <c r="G33" s="52"/>
      <c r="H33" s="47"/>
      <c r="I33" s="47"/>
      <c r="J33" s="47"/>
      <c r="K33" s="47"/>
      <c r="L33" s="47"/>
      <c r="M33" s="4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54">
        <f>SUM(H33:H33)</f>
        <v>0</v>
      </c>
    </row>
    <row r="34" spans="1:31" s="8" customFormat="1" ht="15" hidden="1" x14ac:dyDescent="0.25">
      <c r="A34" s="18" t="s">
        <v>63</v>
      </c>
      <c r="B34" s="20"/>
      <c r="C34" s="35"/>
      <c r="D34" s="35"/>
      <c r="E34" s="41"/>
      <c r="F34" s="20"/>
      <c r="G34" s="52"/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54">
        <f>SUM(H34:H34)</f>
        <v>0</v>
      </c>
    </row>
    <row r="35" spans="1:31" s="8" customFormat="1" ht="16.5" hidden="1" x14ac:dyDescent="0.3">
      <c r="A35" s="51" t="s">
        <v>68</v>
      </c>
      <c r="B35" s="20" t="s">
        <v>64</v>
      </c>
      <c r="C35" s="80" t="s">
        <v>65</v>
      </c>
      <c r="D35" s="18" t="s">
        <v>66</v>
      </c>
      <c r="E35" s="41" t="s">
        <v>67</v>
      </c>
      <c r="F35" s="32">
        <v>17.800999999999998</v>
      </c>
      <c r="G35" s="65" t="s">
        <v>118</v>
      </c>
      <c r="H35" s="47"/>
      <c r="I35" s="47"/>
      <c r="J35" s="47"/>
      <c r="K35" s="47"/>
      <c r="L35" s="47"/>
      <c r="M35" s="68">
        <v>3824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54">
        <f>SUM(M35)</f>
        <v>3824</v>
      </c>
    </row>
    <row r="36" spans="1:31" s="8" customFormat="1" ht="16.5" hidden="1" x14ac:dyDescent="0.3">
      <c r="A36" s="50" t="s">
        <v>19</v>
      </c>
      <c r="B36" s="20" t="s">
        <v>43</v>
      </c>
      <c r="C36" s="103" t="s">
        <v>171</v>
      </c>
      <c r="D36" s="103" t="s">
        <v>66</v>
      </c>
      <c r="E36" s="41" t="s">
        <v>172</v>
      </c>
      <c r="F36" s="32">
        <v>17.800999999999998</v>
      </c>
      <c r="G36" s="65" t="s">
        <v>118</v>
      </c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>
        <v>37345</v>
      </c>
      <c r="AB36" s="68"/>
      <c r="AC36" s="68"/>
      <c r="AD36" s="54">
        <f>AA36</f>
        <v>37345</v>
      </c>
    </row>
    <row r="37" spans="1:31" s="8" customFormat="1" ht="15" hidden="1" x14ac:dyDescent="0.25">
      <c r="A37" s="50"/>
      <c r="B37" s="20"/>
      <c r="C37" s="35"/>
      <c r="D37" s="35"/>
      <c r="E37" s="41"/>
      <c r="F37" s="32"/>
      <c r="G37" s="85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54">
        <f>SUM(H37:H37)</f>
        <v>0</v>
      </c>
      <c r="AE37" s="61"/>
    </row>
    <row r="38" spans="1:31" s="8" customFormat="1" ht="15" hidden="1" x14ac:dyDescent="0.25">
      <c r="A38" s="48"/>
      <c r="B38" s="20"/>
      <c r="C38" s="35"/>
      <c r="D38" s="35"/>
      <c r="E38" s="41"/>
      <c r="F38" s="20"/>
      <c r="G38" s="52"/>
      <c r="H38" s="47"/>
      <c r="I38" s="47"/>
      <c r="J38" s="47"/>
      <c r="K38" s="47"/>
      <c r="L38" s="47"/>
      <c r="M38" s="4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54">
        <f>SUM(H38:H38)</f>
        <v>0</v>
      </c>
    </row>
    <row r="39" spans="1:31" s="8" customFormat="1" ht="15" hidden="1" x14ac:dyDescent="0.25">
      <c r="A39" s="31"/>
      <c r="B39" s="20"/>
      <c r="C39" s="35"/>
      <c r="D39" s="35"/>
      <c r="E39" s="41"/>
      <c r="F39" s="20"/>
      <c r="G39" s="52"/>
      <c r="H39" s="47"/>
      <c r="I39" s="47"/>
      <c r="J39" s="47"/>
      <c r="K39" s="47"/>
      <c r="L39" s="47"/>
      <c r="M39" s="4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54">
        <f>SUM(H39:H39)</f>
        <v>0</v>
      </c>
    </row>
    <row r="40" spans="1:31" s="8" customFormat="1" ht="16.5" hidden="1" x14ac:dyDescent="0.3">
      <c r="A40" s="36" t="s">
        <v>8</v>
      </c>
      <c r="B40" s="14"/>
      <c r="C40" s="15"/>
      <c r="D40" s="15"/>
      <c r="E40" s="16"/>
      <c r="F40" s="17"/>
      <c r="G40" s="40"/>
      <c r="H40" s="40"/>
      <c r="I40" s="40"/>
      <c r="J40" s="40"/>
      <c r="K40" s="40"/>
      <c r="L40" s="40"/>
      <c r="M40" s="4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54">
        <f>SUM(H40:H40)</f>
        <v>0</v>
      </c>
    </row>
    <row r="41" spans="1:31" s="7" customFormat="1" ht="16.5" hidden="1" x14ac:dyDescent="0.3">
      <c r="A41" s="18" t="s">
        <v>38</v>
      </c>
      <c r="B41" s="14"/>
      <c r="C41" s="15"/>
      <c r="D41" s="15"/>
      <c r="E41" s="16"/>
      <c r="F41" s="17"/>
      <c r="G41" s="17"/>
      <c r="H41" s="18"/>
      <c r="I41" s="18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4">
        <f t="shared" ref="AD41:AD74" si="3">SUM(H41:H41)</f>
        <v>0</v>
      </c>
    </row>
    <row r="42" spans="1:31" s="6" customFormat="1" ht="15" hidden="1" x14ac:dyDescent="0.25">
      <c r="A42" s="74" t="s">
        <v>42</v>
      </c>
      <c r="B42" s="70" t="s">
        <v>43</v>
      </c>
      <c r="C42" s="18" t="s">
        <v>44</v>
      </c>
      <c r="D42" s="18" t="s">
        <v>45</v>
      </c>
      <c r="E42" s="18" t="s">
        <v>46</v>
      </c>
      <c r="F42" s="18">
        <v>17.225000000000001</v>
      </c>
      <c r="G42" s="80"/>
      <c r="J42" s="76">
        <f>35000-1</f>
        <v>34999</v>
      </c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54">
        <f t="shared" si="3"/>
        <v>0</v>
      </c>
    </row>
    <row r="43" spans="1:31" s="6" customFormat="1" ht="15" hidden="1" x14ac:dyDescent="0.25">
      <c r="A43" s="74" t="s">
        <v>42</v>
      </c>
      <c r="B43" s="75" t="s">
        <v>47</v>
      </c>
      <c r="C43" s="18" t="s">
        <v>44</v>
      </c>
      <c r="D43" s="18" t="s">
        <v>45</v>
      </c>
      <c r="E43" s="18" t="s">
        <v>46</v>
      </c>
      <c r="F43" s="18">
        <v>17.225000000000001</v>
      </c>
      <c r="G43" s="18"/>
      <c r="H43" s="21"/>
      <c r="I43" s="21"/>
      <c r="J43" s="53">
        <v>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4">
        <f t="shared" si="3"/>
        <v>0</v>
      </c>
    </row>
    <row r="44" spans="1:31" s="6" customFormat="1" ht="15" hidden="1" x14ac:dyDescent="0.25">
      <c r="A44" s="51"/>
      <c r="B44" s="20"/>
      <c r="C44" s="18"/>
      <c r="D44" s="18"/>
      <c r="E44" s="18"/>
      <c r="F44" s="18"/>
      <c r="G44" s="18"/>
      <c r="H44" s="21"/>
      <c r="I44" s="2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4">
        <f t="shared" si="3"/>
        <v>0</v>
      </c>
      <c r="AE44" s="67"/>
    </row>
    <row r="45" spans="1:31" s="6" customFormat="1" ht="15" x14ac:dyDescent="0.25">
      <c r="A45" s="31"/>
      <c r="B45" s="20"/>
      <c r="C45" s="18"/>
      <c r="D45" s="18"/>
      <c r="E45" s="18"/>
      <c r="F45" s="18"/>
      <c r="G45" s="18"/>
      <c r="H45" s="21"/>
      <c r="I45" s="21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4">
        <f t="shared" si="3"/>
        <v>0</v>
      </c>
    </row>
    <row r="46" spans="1:31" s="6" customFormat="1" ht="15" x14ac:dyDescent="0.25">
      <c r="A46" s="45"/>
      <c r="B46" s="20"/>
      <c r="C46" s="35"/>
      <c r="D46" s="35"/>
      <c r="E46" s="41"/>
      <c r="F46" s="18"/>
      <c r="G46" s="18"/>
      <c r="H46" s="21"/>
      <c r="I46" s="21"/>
      <c r="J46" s="21"/>
      <c r="K46" s="21"/>
      <c r="L46" s="21"/>
      <c r="M46" s="21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4">
        <f t="shared" si="3"/>
        <v>0</v>
      </c>
    </row>
    <row r="47" spans="1:31" s="7" customFormat="1" ht="16.5" x14ac:dyDescent="0.3">
      <c r="A47" s="36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21"/>
      <c r="L47" s="21"/>
      <c r="M47" s="2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4">
        <f t="shared" si="3"/>
        <v>0</v>
      </c>
    </row>
    <row r="48" spans="1:31" s="8" customFormat="1" ht="16.5" x14ac:dyDescent="0.3">
      <c r="A48" s="18" t="s">
        <v>51</v>
      </c>
      <c r="B48" s="14"/>
      <c r="C48" s="15"/>
      <c r="D48" s="15"/>
      <c r="E48" s="15"/>
      <c r="F48" s="14"/>
      <c r="G48" s="1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4">
        <f t="shared" si="3"/>
        <v>0</v>
      </c>
    </row>
    <row r="49" spans="1:31" s="8" customFormat="1" ht="16.5" hidden="1" x14ac:dyDescent="0.3">
      <c r="A49" s="77" t="s">
        <v>52</v>
      </c>
      <c r="B49" s="20" t="s">
        <v>53</v>
      </c>
      <c r="C49" s="18" t="s">
        <v>54</v>
      </c>
      <c r="D49" s="78" t="s">
        <v>55</v>
      </c>
      <c r="E49" s="78">
        <v>6501</v>
      </c>
      <c r="F49" s="20">
        <v>17.259</v>
      </c>
      <c r="G49" s="86" t="s">
        <v>119</v>
      </c>
      <c r="H49" s="53"/>
      <c r="I49" s="53"/>
      <c r="J49" s="53"/>
      <c r="K49" s="53">
        <f>888812-1</f>
        <v>888811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>
        <v>-177762</v>
      </c>
      <c r="AC49" s="53"/>
      <c r="AD49" s="54">
        <f>SUM(H49:AB49)</f>
        <v>711049</v>
      </c>
    </row>
    <row r="50" spans="1:31" s="8" customFormat="1" ht="16.5" hidden="1" x14ac:dyDescent="0.3">
      <c r="A50" s="77" t="s">
        <v>52</v>
      </c>
      <c r="B50" s="20" t="s">
        <v>56</v>
      </c>
      <c r="C50" s="18" t="s">
        <v>54</v>
      </c>
      <c r="D50" s="78" t="s">
        <v>55</v>
      </c>
      <c r="E50" s="78">
        <v>6501</v>
      </c>
      <c r="F50" s="20">
        <v>17.259</v>
      </c>
      <c r="G50" s="86" t="s">
        <v>119</v>
      </c>
      <c r="H50" s="53"/>
      <c r="I50" s="53"/>
      <c r="J50" s="53"/>
      <c r="K50" s="53">
        <v>1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>
        <v>177762</v>
      </c>
      <c r="AC50" s="53"/>
      <c r="AD50" s="54">
        <f t="shared" ref="AD50:AD60" si="4">SUM(H50:AB50)</f>
        <v>177763</v>
      </c>
    </row>
    <row r="51" spans="1:31" s="7" customFormat="1" ht="16.5" hidden="1" x14ac:dyDescent="0.3">
      <c r="A51" s="31" t="s">
        <v>81</v>
      </c>
      <c r="B51" s="20" t="s">
        <v>53</v>
      </c>
      <c r="C51" s="60" t="s">
        <v>82</v>
      </c>
      <c r="D51" s="79" t="s">
        <v>83</v>
      </c>
      <c r="E51" s="79">
        <v>6502</v>
      </c>
      <c r="F51" s="18">
        <v>17.257999999999999</v>
      </c>
      <c r="G51" s="86" t="s">
        <v>119</v>
      </c>
      <c r="H51" s="55"/>
      <c r="I51" s="55"/>
      <c r="J51" s="55"/>
      <c r="K51" s="55"/>
      <c r="L51" s="55"/>
      <c r="M51" s="55"/>
      <c r="N51" s="55"/>
      <c r="O51" s="55">
        <f>161910-1</f>
        <v>161909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4">
        <f t="shared" si="4"/>
        <v>161909</v>
      </c>
    </row>
    <row r="52" spans="1:31" s="7" customFormat="1" ht="16.5" hidden="1" x14ac:dyDescent="0.3">
      <c r="A52" s="31" t="s">
        <v>81</v>
      </c>
      <c r="B52" s="20" t="s">
        <v>56</v>
      </c>
      <c r="C52" s="60" t="s">
        <v>82</v>
      </c>
      <c r="D52" s="79" t="s">
        <v>83</v>
      </c>
      <c r="E52" s="79">
        <v>6502</v>
      </c>
      <c r="F52" s="18">
        <v>17.257999999999999</v>
      </c>
      <c r="G52" s="86" t="s">
        <v>119</v>
      </c>
      <c r="H52" s="55"/>
      <c r="I52" s="55"/>
      <c r="J52" s="55"/>
      <c r="K52" s="55"/>
      <c r="L52" s="55"/>
      <c r="M52" s="55"/>
      <c r="N52" s="55"/>
      <c r="O52" s="55">
        <v>1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4">
        <f t="shared" si="4"/>
        <v>1</v>
      </c>
    </row>
    <row r="53" spans="1:31" s="6" customFormat="1" ht="16.5" hidden="1" x14ac:dyDescent="0.3">
      <c r="A53" s="45" t="s">
        <v>60</v>
      </c>
      <c r="B53" s="20" t="s">
        <v>53</v>
      </c>
      <c r="C53" s="18" t="s">
        <v>61</v>
      </c>
      <c r="D53" s="79" t="s">
        <v>96</v>
      </c>
      <c r="E53" s="79">
        <v>6503</v>
      </c>
      <c r="F53" s="18">
        <v>17.277999999999999</v>
      </c>
      <c r="G53" s="86" t="s">
        <v>119</v>
      </c>
      <c r="H53" s="53"/>
      <c r="I53" s="53"/>
      <c r="J53" s="53"/>
      <c r="K53" s="53"/>
      <c r="L53" s="53">
        <f>203229-1</f>
        <v>203228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>
        <f t="shared" si="4"/>
        <v>203228</v>
      </c>
    </row>
    <row r="54" spans="1:31" s="7" customFormat="1" ht="16.5" hidden="1" x14ac:dyDescent="0.3">
      <c r="A54" s="45" t="s">
        <v>60</v>
      </c>
      <c r="B54" s="20" t="s">
        <v>56</v>
      </c>
      <c r="C54" s="18" t="s">
        <v>61</v>
      </c>
      <c r="D54" s="79" t="s">
        <v>96</v>
      </c>
      <c r="E54" s="79">
        <v>6503</v>
      </c>
      <c r="F54" s="18">
        <v>17.277999999999999</v>
      </c>
      <c r="G54" s="86" t="s">
        <v>119</v>
      </c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4">
        <f t="shared" si="4"/>
        <v>1</v>
      </c>
    </row>
    <row r="55" spans="1:31" s="7" customFormat="1" ht="16.5" hidden="1" x14ac:dyDescent="0.3">
      <c r="A55" s="45"/>
      <c r="B55" s="20"/>
      <c r="C55" s="18"/>
      <c r="D55" s="79"/>
      <c r="E55" s="79"/>
      <c r="F55" s="18"/>
      <c r="G55" s="86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4">
        <f t="shared" si="4"/>
        <v>0</v>
      </c>
    </row>
    <row r="56" spans="1:31" s="7" customFormat="1" ht="16.5" hidden="1" x14ac:dyDescent="0.3">
      <c r="A56" s="31" t="s">
        <v>81</v>
      </c>
      <c r="B56" s="20" t="s">
        <v>94</v>
      </c>
      <c r="C56" s="18" t="s">
        <v>106</v>
      </c>
      <c r="D56" s="79" t="s">
        <v>83</v>
      </c>
      <c r="E56" s="79">
        <v>6502</v>
      </c>
      <c r="F56" s="18">
        <v>17.257999999999999</v>
      </c>
      <c r="G56" s="86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f>723551-1</f>
        <v>723550</v>
      </c>
      <c r="T56" s="53"/>
      <c r="U56" s="53"/>
      <c r="V56" s="53"/>
      <c r="W56" s="53"/>
      <c r="X56" s="53"/>
      <c r="Y56" s="53"/>
      <c r="Z56" s="53"/>
      <c r="AA56" s="53"/>
      <c r="AB56" s="53">
        <v>-177092</v>
      </c>
      <c r="AC56" s="53"/>
      <c r="AD56" s="54">
        <f t="shared" si="4"/>
        <v>546458</v>
      </c>
    </row>
    <row r="57" spans="1:31" s="7" customFormat="1" ht="16.5" hidden="1" x14ac:dyDescent="0.3">
      <c r="A57" s="31" t="s">
        <v>81</v>
      </c>
      <c r="B57" s="20" t="s">
        <v>56</v>
      </c>
      <c r="C57" s="18" t="s">
        <v>106</v>
      </c>
      <c r="D57" s="79" t="s">
        <v>83</v>
      </c>
      <c r="E57" s="79">
        <v>6502</v>
      </c>
      <c r="F57" s="18">
        <v>17.257999999999999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1</v>
      </c>
      <c r="T57" s="53"/>
      <c r="U57" s="53"/>
      <c r="V57" s="53"/>
      <c r="W57" s="53"/>
      <c r="X57" s="53"/>
      <c r="Y57" s="53"/>
      <c r="Z57" s="53"/>
      <c r="AA57" s="53"/>
      <c r="AB57" s="53">
        <v>177092</v>
      </c>
      <c r="AC57" s="53"/>
      <c r="AD57" s="54">
        <f t="shared" si="4"/>
        <v>177093</v>
      </c>
    </row>
    <row r="58" spans="1:31" s="7" customFormat="1" ht="16.5" x14ac:dyDescent="0.3">
      <c r="A58" s="45"/>
      <c r="B58" s="58"/>
      <c r="C58" s="32"/>
      <c r="D58" s="18"/>
      <c r="E58" s="20"/>
      <c r="F58" s="18"/>
      <c r="G58" s="86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4">
        <f t="shared" si="4"/>
        <v>0</v>
      </c>
    </row>
    <row r="59" spans="1:31" s="7" customFormat="1" ht="16.5" hidden="1" x14ac:dyDescent="0.3">
      <c r="A59" s="45" t="s">
        <v>60</v>
      </c>
      <c r="B59" s="20" t="s">
        <v>94</v>
      </c>
      <c r="C59" s="18" t="s">
        <v>95</v>
      </c>
      <c r="D59" s="79" t="s">
        <v>96</v>
      </c>
      <c r="E59" s="78">
        <v>6503</v>
      </c>
      <c r="F59" s="18">
        <v>17.277999999999999</v>
      </c>
      <c r="G59" s="86" t="s">
        <v>119</v>
      </c>
      <c r="H59" s="53"/>
      <c r="I59" s="53"/>
      <c r="J59" s="53"/>
      <c r="K59" s="53"/>
      <c r="L59" s="53"/>
      <c r="M59" s="53"/>
      <c r="N59" s="53"/>
      <c r="O59" s="53"/>
      <c r="P59" s="53"/>
      <c r="Q59" s="53">
        <f>807389-1</f>
        <v>807388</v>
      </c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>
        <v>-202124</v>
      </c>
      <c r="AC59" s="53"/>
      <c r="AD59" s="54">
        <f t="shared" si="4"/>
        <v>605264</v>
      </c>
    </row>
    <row r="60" spans="1:31" s="7" customFormat="1" ht="16.5" hidden="1" x14ac:dyDescent="0.3">
      <c r="A60" s="45" t="s">
        <v>60</v>
      </c>
      <c r="B60" s="20" t="s">
        <v>56</v>
      </c>
      <c r="C60" s="18" t="s">
        <v>95</v>
      </c>
      <c r="D60" s="79" t="s">
        <v>96</v>
      </c>
      <c r="E60" s="78">
        <v>6503</v>
      </c>
      <c r="F60" s="18">
        <v>17.277999999999999</v>
      </c>
      <c r="G60" s="86" t="s">
        <v>119</v>
      </c>
      <c r="H60" s="53"/>
      <c r="I60" s="53"/>
      <c r="J60" s="53"/>
      <c r="K60" s="53"/>
      <c r="L60" s="53"/>
      <c r="M60" s="53"/>
      <c r="N60" s="53"/>
      <c r="O60" s="53"/>
      <c r="P60" s="53"/>
      <c r="Q60" s="53">
        <v>1</v>
      </c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>
        <v>202124</v>
      </c>
      <c r="AC60" s="53"/>
      <c r="AD60" s="54">
        <f t="shared" si="4"/>
        <v>202125</v>
      </c>
      <c r="AE60" s="59"/>
    </row>
    <row r="61" spans="1:31" s="8" customFormat="1" ht="15" x14ac:dyDescent="0.2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4">
        <f t="shared" si="3"/>
        <v>0</v>
      </c>
    </row>
    <row r="62" spans="1:31" s="8" customFormat="1" ht="16.5" x14ac:dyDescent="0.3">
      <c r="A62" s="31" t="s">
        <v>179</v>
      </c>
      <c r="B62" s="20" t="s">
        <v>53</v>
      </c>
      <c r="C62" s="80" t="s">
        <v>182</v>
      </c>
      <c r="D62" s="79" t="s">
        <v>96</v>
      </c>
      <c r="E62" s="20">
        <v>6523</v>
      </c>
      <c r="F62" s="18">
        <v>17.277999999999999</v>
      </c>
      <c r="G62" s="86" t="s">
        <v>119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>
        <v>18671</v>
      </c>
      <c r="AD62" s="54">
        <f>AC62</f>
        <v>18671</v>
      </c>
    </row>
    <row r="63" spans="1:31" s="7" customFormat="1" ht="16.5" x14ac:dyDescent="0.3">
      <c r="A63" s="45"/>
      <c r="B63" s="20"/>
      <c r="C63" s="6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4">
        <f t="shared" si="3"/>
        <v>0</v>
      </c>
    </row>
    <row r="64" spans="1:31" s="7" customFormat="1" ht="16.5" hidden="1" x14ac:dyDescent="0.3">
      <c r="A64" s="45"/>
      <c r="B64" s="58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4">
        <f t="shared" si="3"/>
        <v>0</v>
      </c>
    </row>
    <row r="65" spans="1:31" s="7" customFormat="1" ht="16.5" hidden="1" x14ac:dyDescent="0.3">
      <c r="A65" s="45"/>
      <c r="B65" s="20"/>
      <c r="C65" s="32"/>
      <c r="D65" s="18"/>
      <c r="E65" s="20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4">
        <f t="shared" si="3"/>
        <v>0</v>
      </c>
    </row>
    <row r="66" spans="1:31" s="7" customFormat="1" ht="16.5" hidden="1" x14ac:dyDescent="0.3">
      <c r="A66" s="45"/>
      <c r="B66" s="20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4">
        <f t="shared" si="3"/>
        <v>0</v>
      </c>
      <c r="AE66" s="59"/>
    </row>
    <row r="67" spans="1:31" s="7" customFormat="1" ht="16.5" hidden="1" x14ac:dyDescent="0.3">
      <c r="A67" s="45"/>
      <c r="B67" s="20"/>
      <c r="C67" s="32"/>
      <c r="D67" s="18"/>
      <c r="E67" s="57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4">
        <f t="shared" si="3"/>
        <v>0</v>
      </c>
    </row>
    <row r="68" spans="1:31" s="7" customFormat="1" ht="16.5" hidden="1" x14ac:dyDescent="0.3">
      <c r="A68" s="45"/>
      <c r="B68" s="20"/>
      <c r="C68" s="57"/>
      <c r="D68" s="18"/>
      <c r="E68" s="57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4">
        <f t="shared" si="3"/>
        <v>0</v>
      </c>
    </row>
    <row r="69" spans="1:31" s="7" customFormat="1" ht="16.5" hidden="1" x14ac:dyDescent="0.3">
      <c r="A69" s="50"/>
      <c r="B69" s="58"/>
      <c r="C69" s="32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4">
        <f t="shared" si="3"/>
        <v>0</v>
      </c>
    </row>
    <row r="70" spans="1:31" s="7" customFormat="1" ht="16.5" hidden="1" x14ac:dyDescent="0.3">
      <c r="A70" s="50"/>
      <c r="B70" s="20"/>
      <c r="C70" s="32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4">
        <f t="shared" si="3"/>
        <v>0</v>
      </c>
    </row>
    <row r="71" spans="1:31" s="7" customFormat="1" ht="16.5" hidden="1" x14ac:dyDescent="0.3">
      <c r="A71" s="45"/>
      <c r="B71" s="20"/>
      <c r="C71" s="18"/>
      <c r="D71" s="18"/>
      <c r="E71" s="20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4">
        <f t="shared" si="3"/>
        <v>0</v>
      </c>
    </row>
    <row r="72" spans="1:31" s="7" customFormat="1" ht="16.5" hidden="1" x14ac:dyDescent="0.3">
      <c r="A72" s="45"/>
      <c r="B72" s="20"/>
      <c r="C72" s="18"/>
      <c r="D72" s="18"/>
      <c r="E72" s="20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4">
        <f t="shared" si="3"/>
        <v>0</v>
      </c>
    </row>
    <row r="73" spans="1:31" s="7" customFormat="1" ht="16.5" hidden="1" x14ac:dyDescent="0.3">
      <c r="A73" s="36" t="s">
        <v>8</v>
      </c>
      <c r="B73" s="20"/>
      <c r="C73" s="18"/>
      <c r="D73" s="18"/>
      <c r="E73" s="18"/>
      <c r="F73" s="18"/>
      <c r="G73" s="18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4">
        <f t="shared" si="3"/>
        <v>0</v>
      </c>
    </row>
    <row r="74" spans="1:31" s="7" customFormat="1" ht="16.5" hidden="1" x14ac:dyDescent="0.3">
      <c r="A74" s="18" t="s">
        <v>120</v>
      </c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4">
        <f t="shared" si="3"/>
        <v>0</v>
      </c>
    </row>
    <row r="75" spans="1:31" s="7" customFormat="1" ht="16.5" hidden="1" x14ac:dyDescent="0.3">
      <c r="A75" s="45" t="s">
        <v>122</v>
      </c>
      <c r="B75" s="20" t="s">
        <v>43</v>
      </c>
      <c r="C75" s="80" t="s">
        <v>123</v>
      </c>
      <c r="D75" s="60" t="s">
        <v>124</v>
      </c>
      <c r="E75" s="60" t="s">
        <v>125</v>
      </c>
      <c r="F75" s="18">
        <v>17.245000000000001</v>
      </c>
      <c r="G75" s="65" t="s">
        <v>121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f>39216.731701684-1</f>
        <v>39215.731701684002</v>
      </c>
      <c r="W75" s="55"/>
      <c r="X75" s="55"/>
      <c r="Y75" s="55"/>
      <c r="Z75" s="55"/>
      <c r="AA75" s="55"/>
      <c r="AB75" s="55"/>
      <c r="AC75" s="55"/>
      <c r="AD75" s="54">
        <f>SUM(V75)</f>
        <v>39215.731701684002</v>
      </c>
    </row>
    <row r="76" spans="1:31" s="7" customFormat="1" ht="16.5" hidden="1" x14ac:dyDescent="0.3">
      <c r="A76" s="45" t="s">
        <v>122</v>
      </c>
      <c r="B76" s="20" t="s">
        <v>126</v>
      </c>
      <c r="C76" s="80" t="s">
        <v>123</v>
      </c>
      <c r="D76" s="60" t="s">
        <v>124</v>
      </c>
      <c r="E76" s="60" t="s">
        <v>125</v>
      </c>
      <c r="F76" s="18">
        <v>17.245000000000001</v>
      </c>
      <c r="G76" s="65" t="s">
        <v>121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/>
      <c r="Y76" s="55"/>
      <c r="Z76" s="55"/>
      <c r="AA76" s="55"/>
      <c r="AB76" s="55"/>
      <c r="AC76" s="55"/>
      <c r="AD76" s="54">
        <f>SUM(V76)</f>
        <v>1</v>
      </c>
    </row>
    <row r="77" spans="1:31" s="7" customFormat="1" ht="16.5" hidden="1" x14ac:dyDescent="0.3">
      <c r="A77" s="45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4">
        <f t="shared" ref="AD77:AD82" si="5">SUM(H77:H77)</f>
        <v>0</v>
      </c>
    </row>
    <row r="78" spans="1:31" s="7" customFormat="1" ht="16.5" hidden="1" x14ac:dyDescent="0.3">
      <c r="A78" s="51"/>
      <c r="B78" s="52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4">
        <f t="shared" si="5"/>
        <v>0</v>
      </c>
    </row>
    <row r="79" spans="1:31" s="7" customFormat="1" ht="16.5" hidden="1" x14ac:dyDescent="0.3">
      <c r="A79" s="51"/>
      <c r="B79" s="20"/>
      <c r="C79" s="18"/>
      <c r="D79" s="18"/>
      <c r="E79" s="18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4">
        <f t="shared" si="5"/>
        <v>0</v>
      </c>
    </row>
    <row r="80" spans="1:31" s="7" customFormat="1" ht="16.5" hidden="1" x14ac:dyDescent="0.3">
      <c r="A80" s="51"/>
      <c r="B80" s="20"/>
      <c r="C80" s="18"/>
      <c r="D80" s="18"/>
      <c r="E80" s="18"/>
      <c r="F80" s="18"/>
      <c r="G80" s="18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4">
        <f t="shared" si="5"/>
        <v>0</v>
      </c>
    </row>
    <row r="81" spans="1:30" s="7" customFormat="1" ht="16.5" hidden="1" x14ac:dyDescent="0.3">
      <c r="A81" s="45"/>
      <c r="B81" s="20"/>
      <c r="C81" s="18"/>
      <c r="D81" s="18"/>
      <c r="E81" s="20"/>
      <c r="F81" s="18"/>
      <c r="G81" s="18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4">
        <f t="shared" si="5"/>
        <v>0</v>
      </c>
    </row>
    <row r="82" spans="1:30" s="7" customFormat="1" ht="16.5" x14ac:dyDescent="0.3">
      <c r="A82" s="9"/>
      <c r="B82" s="23"/>
      <c r="C82" s="23"/>
      <c r="D82" s="17"/>
      <c r="E82" s="17"/>
      <c r="F82" s="17"/>
      <c r="G82" s="17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4">
        <f t="shared" si="5"/>
        <v>0</v>
      </c>
    </row>
    <row r="83" spans="1:30" s="7" customFormat="1" ht="18.75" x14ac:dyDescent="0.3">
      <c r="A83" s="10" t="s">
        <v>0</v>
      </c>
      <c r="B83" s="24"/>
      <c r="C83" s="25"/>
      <c r="D83" s="25"/>
      <c r="E83" s="25"/>
      <c r="F83" s="25"/>
      <c r="G83" s="25"/>
      <c r="H83" s="56">
        <f>SUM(H13:H82)</f>
        <v>6820.2</v>
      </c>
      <c r="I83" s="72">
        <f>SUM(I29:I82)</f>
        <v>20217.570839601034</v>
      </c>
      <c r="J83" s="56">
        <f>SUM(J40:J46)</f>
        <v>35000</v>
      </c>
      <c r="K83" s="56">
        <f>SUM(K47:K80)</f>
        <v>888812</v>
      </c>
      <c r="L83" s="56">
        <f>SUM(L48:L81)</f>
        <v>203229</v>
      </c>
      <c r="M83" s="56">
        <f>SUM(M34:M38)</f>
        <v>3824</v>
      </c>
      <c r="N83" s="56">
        <f>SUM(N6:N8)</f>
        <v>95000</v>
      </c>
      <c r="O83" s="56">
        <f>SUM(O48:O81)</f>
        <v>161910</v>
      </c>
      <c r="P83" s="56">
        <f>SUM(P13:P17)</f>
        <v>238172</v>
      </c>
      <c r="Q83" s="56">
        <f>SUM(Q58:Q66)</f>
        <v>807389</v>
      </c>
      <c r="R83" s="56">
        <f>SUM(R9:R10)</f>
        <v>455344</v>
      </c>
      <c r="S83" s="56">
        <f>SUM(S56:S57)</f>
        <v>723551</v>
      </c>
      <c r="T83" s="56">
        <f>SUM(T9:T10)</f>
        <v>455344</v>
      </c>
      <c r="U83" s="56">
        <f>SUM(U13:U32)</f>
        <v>24500</v>
      </c>
      <c r="V83" s="56">
        <f>SUM(V73:V79)</f>
        <v>39216.731701684002</v>
      </c>
      <c r="W83" s="56">
        <f>SUM(W13:W22)</f>
        <v>31552.760000000002</v>
      </c>
      <c r="X83" s="56">
        <f>SUM(X12:X81)</f>
        <v>2761.34</v>
      </c>
      <c r="Y83" s="56">
        <f>SUM(Y22:Y81)</f>
        <v>1531.3200000000002</v>
      </c>
      <c r="Z83" s="56">
        <f>SUM(Z12:Z32)</f>
        <v>4687.5</v>
      </c>
      <c r="AA83" s="56">
        <f>SUM(AA35:AA39)</f>
        <v>37345</v>
      </c>
      <c r="AB83" s="56">
        <f>SUM(AB47:AB63)</f>
        <v>0</v>
      </c>
      <c r="AC83" s="56">
        <f>SUM(AC61:AC62)</f>
        <v>18671</v>
      </c>
      <c r="AD83" s="54"/>
    </row>
    <row r="84" spans="1:30" s="7" customFormat="1" ht="18.75" x14ac:dyDescent="0.3">
      <c r="A84" s="26"/>
      <c r="B84" s="27"/>
      <c r="C84" s="28"/>
      <c r="D84" s="28"/>
      <c r="E84" s="28"/>
      <c r="F84" s="28"/>
      <c r="G84" s="28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30"/>
    </row>
    <row r="85" spans="1:30" ht="16.5" x14ac:dyDescent="0.3">
      <c r="A85" s="33" t="s">
        <v>9</v>
      </c>
      <c r="B85" s="7"/>
    </row>
    <row r="86" spans="1:30" ht="15" hidden="1" x14ac:dyDescent="0.25">
      <c r="A86" s="33" t="s">
        <v>29</v>
      </c>
    </row>
    <row r="87" spans="1:30" ht="15" hidden="1" x14ac:dyDescent="0.25">
      <c r="A87" s="71" t="s">
        <v>30</v>
      </c>
    </row>
    <row r="88" spans="1:30" ht="15" hidden="1" x14ac:dyDescent="0.25">
      <c r="A88" s="33" t="s">
        <v>31</v>
      </c>
    </row>
    <row r="89" spans="1:30" ht="15" hidden="1" x14ac:dyDescent="0.25">
      <c r="A89" s="33" t="s">
        <v>32</v>
      </c>
    </row>
    <row r="90" spans="1:30" ht="15" hidden="1" x14ac:dyDescent="0.25">
      <c r="A90" s="33" t="s">
        <v>40</v>
      </c>
    </row>
    <row r="91" spans="1:30" ht="15" hidden="1" x14ac:dyDescent="0.25">
      <c r="A91" s="33" t="s">
        <v>41</v>
      </c>
    </row>
    <row r="92" spans="1:30" ht="15" hidden="1" x14ac:dyDescent="0.25">
      <c r="A92" s="33" t="s">
        <v>49</v>
      </c>
    </row>
    <row r="93" spans="1:30" ht="15" hidden="1" x14ac:dyDescent="0.25">
      <c r="A93" s="33" t="s">
        <v>50</v>
      </c>
    </row>
    <row r="94" spans="1:30" ht="15" hidden="1" x14ac:dyDescent="0.25">
      <c r="A94" s="33" t="s">
        <v>49</v>
      </c>
    </row>
    <row r="95" spans="1:30" ht="15" hidden="1" x14ac:dyDescent="0.25">
      <c r="A95" s="33" t="s">
        <v>50</v>
      </c>
    </row>
    <row r="96" spans="1:30" ht="15" hidden="1" x14ac:dyDescent="0.25">
      <c r="A96" s="33" t="s">
        <v>58</v>
      </c>
    </row>
    <row r="97" spans="1:1" ht="15" hidden="1" x14ac:dyDescent="0.25">
      <c r="A97" s="33" t="s">
        <v>59</v>
      </c>
    </row>
    <row r="98" spans="1:1" ht="15" hidden="1" x14ac:dyDescent="0.25">
      <c r="A98" s="33" t="s">
        <v>69</v>
      </c>
    </row>
    <row r="99" spans="1:1" ht="15" hidden="1" x14ac:dyDescent="0.25">
      <c r="A99" s="33" t="s">
        <v>70</v>
      </c>
    </row>
    <row r="100" spans="1:1" ht="15" hidden="1" x14ac:dyDescent="0.25">
      <c r="A100" s="33" t="s">
        <v>72</v>
      </c>
    </row>
    <row r="101" spans="1:1" ht="15" hidden="1" x14ac:dyDescent="0.25">
      <c r="A101" s="33" t="s">
        <v>73</v>
      </c>
    </row>
    <row r="102" spans="1:1" ht="15" hidden="1" x14ac:dyDescent="0.25">
      <c r="A102" s="33" t="s">
        <v>80</v>
      </c>
    </row>
    <row r="103" spans="1:1" ht="15" hidden="1" x14ac:dyDescent="0.25">
      <c r="A103" s="33" t="s">
        <v>79</v>
      </c>
    </row>
    <row r="104" spans="1:1" ht="15" hidden="1" x14ac:dyDescent="0.25">
      <c r="A104" s="33" t="s">
        <v>89</v>
      </c>
    </row>
    <row r="105" spans="1:1" ht="15" hidden="1" x14ac:dyDescent="0.25">
      <c r="A105" s="33" t="s">
        <v>90</v>
      </c>
    </row>
    <row r="106" spans="1:1" ht="15" hidden="1" x14ac:dyDescent="0.25">
      <c r="A106" s="33" t="s">
        <v>93</v>
      </c>
    </row>
    <row r="107" spans="1:1" ht="15" hidden="1" x14ac:dyDescent="0.25">
      <c r="A107" s="33" t="s">
        <v>92</v>
      </c>
    </row>
    <row r="108" spans="1:1" ht="15" hidden="1" x14ac:dyDescent="0.25">
      <c r="A108" s="33" t="s">
        <v>102</v>
      </c>
    </row>
    <row r="109" spans="1:1" ht="15" hidden="1" x14ac:dyDescent="0.25">
      <c r="A109" s="33" t="s">
        <v>101</v>
      </c>
    </row>
    <row r="110" spans="1:1" ht="15" hidden="1" x14ac:dyDescent="0.25">
      <c r="A110" s="33" t="s">
        <v>105</v>
      </c>
    </row>
    <row r="111" spans="1:1" ht="15" hidden="1" x14ac:dyDescent="0.25">
      <c r="A111" s="33" t="s">
        <v>104</v>
      </c>
    </row>
    <row r="112" spans="1:1" ht="15" hidden="1" x14ac:dyDescent="0.25">
      <c r="A112" s="33" t="s">
        <v>108</v>
      </c>
    </row>
    <row r="113" spans="1:1" ht="15" hidden="1" x14ac:dyDescent="0.25">
      <c r="A113" s="33" t="s">
        <v>101</v>
      </c>
    </row>
    <row r="114" spans="1:1" ht="15" hidden="1" x14ac:dyDescent="0.25">
      <c r="A114" s="33" t="s">
        <v>111</v>
      </c>
    </row>
    <row r="115" spans="1:1" ht="15" hidden="1" x14ac:dyDescent="0.25">
      <c r="A115" s="33" t="s">
        <v>110</v>
      </c>
    </row>
    <row r="116" spans="1:1" ht="15" hidden="1" x14ac:dyDescent="0.25">
      <c r="A116" s="33" t="s">
        <v>115</v>
      </c>
    </row>
    <row r="117" spans="1:1" ht="15" hidden="1" x14ac:dyDescent="0.25">
      <c r="A117" s="33" t="s">
        <v>113</v>
      </c>
    </row>
    <row r="118" spans="1:1" ht="15" hidden="1" x14ac:dyDescent="0.25">
      <c r="A118" s="33" t="s">
        <v>129</v>
      </c>
    </row>
    <row r="119" spans="1:1" ht="15" hidden="1" x14ac:dyDescent="0.25">
      <c r="A119" s="33" t="s">
        <v>128</v>
      </c>
    </row>
    <row r="120" spans="1:1" ht="15" hidden="1" x14ac:dyDescent="0.25">
      <c r="A120" s="33" t="s">
        <v>147</v>
      </c>
    </row>
    <row r="121" spans="1:1" ht="15" hidden="1" x14ac:dyDescent="0.25">
      <c r="A121" s="33" t="s">
        <v>128</v>
      </c>
    </row>
    <row r="122" spans="1:1" ht="15" hidden="1" x14ac:dyDescent="0.25">
      <c r="A122" s="33" t="s">
        <v>162</v>
      </c>
    </row>
    <row r="123" spans="1:1" ht="15" hidden="1" x14ac:dyDescent="0.25">
      <c r="A123" s="33" t="s">
        <v>128</v>
      </c>
    </row>
    <row r="124" spans="1:1" ht="15" hidden="1" x14ac:dyDescent="0.25">
      <c r="A124" s="33" t="s">
        <v>169</v>
      </c>
    </row>
    <row r="125" spans="1:1" ht="15" hidden="1" x14ac:dyDescent="0.25">
      <c r="A125" s="33" t="s">
        <v>168</v>
      </c>
    </row>
    <row r="126" spans="1:1" ht="15" hidden="1" x14ac:dyDescent="0.25">
      <c r="A126" s="33" t="s">
        <v>173</v>
      </c>
    </row>
    <row r="127" spans="1:1" ht="15" hidden="1" x14ac:dyDescent="0.25">
      <c r="A127" s="33" t="s">
        <v>174</v>
      </c>
    </row>
    <row r="128" spans="1:1" ht="15" hidden="1" x14ac:dyDescent="0.25">
      <c r="A128" s="33" t="s">
        <v>176</v>
      </c>
    </row>
    <row r="129" spans="1:1" ht="15" hidden="1" x14ac:dyDescent="0.25">
      <c r="A129" s="33" t="s">
        <v>177</v>
      </c>
    </row>
    <row r="130" spans="1:1" ht="15" x14ac:dyDescent="0.25">
      <c r="A130" s="33" t="s">
        <v>181</v>
      </c>
    </row>
    <row r="131" spans="1:1" ht="15" x14ac:dyDescent="0.25">
      <c r="A131" s="33" t="s">
        <v>180</v>
      </c>
    </row>
    <row r="133" spans="1:1" ht="16.5" x14ac:dyDescent="0.3">
      <c r="A133" s="13" t="s">
        <v>114</v>
      </c>
    </row>
    <row r="134" spans="1:1" ht="16.5" x14ac:dyDescent="0.3">
      <c r="A134" s="13" t="s">
        <v>152</v>
      </c>
    </row>
    <row r="135" spans="1:1" ht="16.5" x14ac:dyDescent="0.3">
      <c r="A135" s="13" t="s">
        <v>155</v>
      </c>
    </row>
    <row r="136" spans="1:1" ht="16.5" x14ac:dyDescent="0.3">
      <c r="A136" s="13" t="s">
        <v>153</v>
      </c>
    </row>
    <row r="137" spans="1:1" ht="16.5" x14ac:dyDescent="0.3">
      <c r="A137" s="13" t="s">
        <v>154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2023-06-29T22:45:09Z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