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EDIC/"/>
    </mc:Choice>
  </mc:AlternateContent>
  <xr:revisionPtr revIDLastSave="0" documentId="8_{DDF1C353-083B-42BA-B626-AED822FCFAE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DIC" sheetId="2" r:id="rId1"/>
  </sheets>
  <definedNames>
    <definedName name="_xlnm.Print_Area" localSheetId="0">EDIC!$A$1:$G$77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75" i="2" l="1"/>
  <c r="U72" i="2"/>
  <c r="S75" i="2"/>
  <c r="U30" i="2"/>
  <c r="R13" i="2"/>
  <c r="U13" i="2" s="1"/>
  <c r="U14" i="2"/>
  <c r="Q75" i="2"/>
  <c r="U21" i="2"/>
  <c r="P20" i="2"/>
  <c r="U20" i="2" s="1"/>
  <c r="U61" i="2"/>
  <c r="U63" i="2"/>
  <c r="O60" i="2"/>
  <c r="U60" i="2" s="1"/>
  <c r="O62" i="2"/>
  <c r="U62" i="2" s="1"/>
  <c r="U11" i="2"/>
  <c r="N10" i="2"/>
  <c r="U10" i="2" s="1"/>
  <c r="U29" i="2"/>
  <c r="M75" i="2"/>
  <c r="R75" i="2" l="1"/>
  <c r="P75" i="2"/>
  <c r="O75" i="2"/>
  <c r="N75" i="2"/>
  <c r="U53" i="2"/>
  <c r="L75" i="2"/>
  <c r="U17" i="2"/>
  <c r="K16" i="2"/>
  <c r="U16" i="2" s="1"/>
  <c r="U9" i="2"/>
  <c r="J8" i="2"/>
  <c r="J75" i="2" s="1"/>
  <c r="U47" i="2"/>
  <c r="I46" i="2"/>
  <c r="I75" i="2" s="1"/>
  <c r="H75" i="2"/>
  <c r="U39" i="2"/>
  <c r="U42" i="2"/>
  <c r="U43" i="2"/>
  <c r="U44" i="2"/>
  <c r="U45" i="2"/>
  <c r="U48" i="2"/>
  <c r="U49" i="2"/>
  <c r="U50" i="2"/>
  <c r="U51" i="2"/>
  <c r="U52" i="2"/>
  <c r="U54" i="2"/>
  <c r="U55" i="2"/>
  <c r="U56" i="2"/>
  <c r="U57" i="2"/>
  <c r="U58" i="2"/>
  <c r="U59" i="2"/>
  <c r="U64" i="2"/>
  <c r="U65" i="2"/>
  <c r="U66" i="2"/>
  <c r="U67" i="2"/>
  <c r="U68" i="2"/>
  <c r="U69" i="2"/>
  <c r="U70" i="2"/>
  <c r="U71" i="2"/>
  <c r="U73" i="2"/>
  <c r="U74" i="2"/>
  <c r="U22" i="2"/>
  <c r="U24" i="2"/>
  <c r="U25" i="2"/>
  <c r="U26" i="2"/>
  <c r="U27" i="2"/>
  <c r="U28" i="2"/>
  <c r="U31" i="2"/>
  <c r="U32" i="2"/>
  <c r="U33" i="2"/>
  <c r="U34" i="2"/>
  <c r="U35" i="2"/>
  <c r="U37" i="2"/>
  <c r="U38" i="2"/>
  <c r="U40" i="2"/>
  <c r="U41" i="2"/>
  <c r="U19" i="2"/>
  <c r="U12" i="2"/>
  <c r="U15" i="2"/>
  <c r="U18" i="2"/>
  <c r="U23" i="2"/>
  <c r="U36" i="2"/>
  <c r="G75" i="2"/>
  <c r="U46" i="2"/>
  <c r="K75" i="2" l="1"/>
  <c r="U8" i="2"/>
</calcChain>
</file>

<file path=xl/sharedStrings.xml><?xml version="1.0" encoding="utf-8"?>
<sst xmlns="http://schemas.openxmlformats.org/spreadsheetml/2006/main" count="173" uniqueCount="117">
  <si>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</si>
  <si>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</si>
  <si>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</si>
  <si>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</si>
  <si>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</si>
  <si>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</si>
  <si>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</si>
  <si>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</si>
  <si>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</si>
  <si>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</si>
  <si>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</si>
  <si>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</si>
  <si>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</si>
  <si>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</si>
  <si>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</si>
  <si>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</si>
  <si>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</si>
  <si>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</si>
  <si>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</si>
  <si>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</si>
  <si>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DOE -ELEMENTARY &amp; SECONDARY ED</t>
  </si>
  <si>
    <t>ELDER AFFAIRS</t>
  </si>
  <si>
    <t>DOE-CAREER PATHWAYS</t>
  </si>
  <si>
    <t>MA COMMISSION FOR THE BLIND</t>
  </si>
  <si>
    <t>JULY 1, 2022-JUNE 30, 2023</t>
  </si>
  <si>
    <t>ALLOCATION FOR UI SERVICES</t>
  </si>
  <si>
    <t>MA REHAB COMMISSION (SERVICE DATE 7.1.2020-9.30.2021)</t>
  </si>
  <si>
    <t>4400-3067</t>
  </si>
  <si>
    <t>K103</t>
  </si>
  <si>
    <t>ADULT</t>
  </si>
  <si>
    <t>CT EOL 22CCEDICTRADE</t>
  </si>
  <si>
    <t>WP 90%</t>
  </si>
  <si>
    <t>CT EOL 23CCEDICWP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</si>
  <si>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</si>
  <si>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</si>
  <si>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</si>
  <si>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</si>
  <si>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</si>
  <si>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</si>
  <si>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</si>
  <si>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</si>
  <si>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</si>
  <si>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</si>
  <si>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</si>
  <si>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</si>
  <si>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</si>
  <si>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</si>
  <si>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23CCEDICNEGREA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</si>
  <si>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</si>
  <si>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FUIREA22</t>
  </si>
  <si>
    <t>7002-6624</t>
  </si>
  <si>
    <t>UIRE</t>
  </si>
  <si>
    <t>JULY 1, 2023-SEPT 30,2023</t>
  </si>
  <si>
    <t>BUDGET #2 FY23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</si>
  <si>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</si>
  <si>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</si>
  <si>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</si>
  <si>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</si>
  <si>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</si>
  <si>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</si>
  <si>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</si>
  <si>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</si>
  <si>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JULY 1, 2023-JUNE 30,  2024</t>
  </si>
  <si>
    <t>CT EOL 23CCEDICWIA</t>
  </si>
  <si>
    <t>BUDGET #4 FY23</t>
  </si>
  <si>
    <t>DISLOCATED WORKER</t>
  </si>
  <si>
    <t>FWIADWK23A</t>
  </si>
  <si>
    <t>BUDGET #4 FY23 OCTOBER 3, 2022</t>
  </si>
  <si>
    <t>TO ADD FY23 DISLOCATED WORKER</t>
  </si>
  <si>
    <t>BUDGET #5 FY23</t>
  </si>
  <si>
    <t>BUDGET #5 FY23 OCTOBER 18, 2022</t>
  </si>
  <si>
    <t>TO ADD INCENTIVE AWARD</t>
  </si>
  <si>
    <t>CT EOL 23CCEDICVETSUI</t>
  </si>
  <si>
    <t>OCT 1, 2022-DEC 31, 2022</t>
  </si>
  <si>
    <t>FVETS2022</t>
  </si>
  <si>
    <t>7002-6628</t>
  </si>
  <si>
    <t>K110</t>
  </si>
  <si>
    <t>JVSG RISING STAR INCENTIVE AWARD</t>
  </si>
  <si>
    <t>BUDGET #6 FY23</t>
  </si>
  <si>
    <t>CT EOL 23CCEDICSOSWTF</t>
  </si>
  <si>
    <t>WTRUSTF23</t>
  </si>
  <si>
    <t>7003-0135</t>
  </si>
  <si>
    <t>K264</t>
  </si>
  <si>
    <t>TO ADD WTF FUNDS</t>
  </si>
  <si>
    <t>BUDGET #6 FY23 OCTOBER 20, 2022</t>
  </si>
  <si>
    <t>BUDGET #7 FY23</t>
  </si>
  <si>
    <t>FWIAADT23A</t>
  </si>
  <si>
    <t>TO ADD FY23 ADULT</t>
  </si>
  <si>
    <t>BUDGET #7 FY23 OCTOBER 20, 2022</t>
  </si>
  <si>
    <t>FES2023</t>
  </si>
  <si>
    <t>7002-6626</t>
  </si>
  <si>
    <t>K105</t>
  </si>
  <si>
    <t>K107</t>
  </si>
  <si>
    <t>17.207</t>
  </si>
  <si>
    <t>TO ADD FY23 WP FUNDS</t>
  </si>
  <si>
    <t>BUDGET #8 FY23 OCTOBER 21, 2022</t>
  </si>
  <si>
    <t>BUDGET #8 FY23</t>
  </si>
  <si>
    <t>BUDGET #9 FY23</t>
  </si>
  <si>
    <t>OCTOBER 1, 2022-JUNE 30,  2023</t>
  </si>
  <si>
    <t>FWIADWK23B</t>
  </si>
  <si>
    <t>TO ADD FY23 DISLOCATED WORKER FUND</t>
  </si>
  <si>
    <t>BUDGET #9 FY23 DECEMBER 8, 2022</t>
  </si>
  <si>
    <t>BUDGET #10 FY23</t>
  </si>
  <si>
    <t>TO ADD FY23 STATE ONE STOP FUND</t>
  </si>
  <si>
    <t>STOSCC2023</t>
  </si>
  <si>
    <t>7003-0803</t>
  </si>
  <si>
    <t>K284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</si>
  <si>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</si>
  <si>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</si>
  <si>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</si>
  <si>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</si>
  <si>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</si>
  <si>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</t>
  </si>
  <si>
    <t>BUDGET #12 FY23 JANUARY 10, 2023</t>
  </si>
  <si>
    <t>BUDGET #13 FY23</t>
  </si>
  <si>
    <t>TO INCREASE WPP PROGRAM</t>
  </si>
  <si>
    <t>BUDGET #13 FY23 JANUARY 12,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</si>
</sst>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7" fontId="13" fillId="0" borderId="1" xfId="1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4" fontId="12" fillId="0" borderId="4" xfId="1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>
      <alignment horizontal="center" wrapText="1"/>
    </xf>
    <xf numFmtId="7" fontId="8" fillId="0" borderId="0" xfId="0" applyNumberFormat="1" applyFont="1"/>
    <xf numFmtId="0" fontId="12" fillId="0" borderId="2" xfId="0" quotePrefix="1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4" fontId="12" fillId="0" borderId="3" xfId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2" fillId="0" borderId="2" xfId="0" applyFont="1" applyBorder="1" applyAlignment="1">
      <alignment wrapText="1"/>
    </xf>
    <xf numFmtId="0" fontId="12" fillId="0" borderId="0" xfId="0" applyFont="1" applyAlignment="1">
      <alignment horizontal="center"/>
    </xf>
    <xf numFmtId="44" fontId="3" fillId="0" borderId="0" xfId="1" applyFont="1"/>
    <xf numFmtId="0" fontId="17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wrapText="1"/>
    </xf>
    <xf numFmtId="44" fontId="7" fillId="0" borderId="0" xfId="0" applyNumberFormat="1" applyFont="1"/>
    <xf numFmtId="0" fontId="11" fillId="0" borderId="4" xfId="0" applyFont="1" applyBorder="1" applyAlignment="1">
      <alignment horizontal="center" wrapText="1"/>
    </xf>
    <xf numFmtId="0" fontId="12" fillId="0" borderId="4" xfId="0" quotePrefix="1" applyFont="1" applyBorder="1" applyAlignment="1">
      <alignment horizontal="center"/>
    </xf>
    <xf numFmtId="0" fontId="12" fillId="0" borderId="6" xfId="0" quotePrefix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4" fontId="12" fillId="0" borderId="7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7" fontId="12" fillId="0" borderId="4" xfId="0" applyNumberFormat="1" applyFont="1" applyBorder="1" applyAlignment="1">
      <alignment horizontal="center"/>
    </xf>
    <xf numFmtId="7" fontId="12" fillId="0" borderId="4" xfId="0" applyNumberFormat="1" applyFont="1" applyBorder="1" applyAlignment="1">
      <alignment horizontal="center" wrapText="1"/>
    </xf>
    <xf numFmtId="44" fontId="12" fillId="0" borderId="8" xfId="1" applyFont="1" applyFill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wrapText="1"/>
    </xf>
    <xf numFmtId="44" fontId="13" fillId="0" borderId="4" xfId="1" applyFont="1" applyFill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44" fontId="12" fillId="0" borderId="4" xfId="1" applyFont="1" applyFill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37" fontId="12" fillId="0" borderId="1" xfId="2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9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1"/>
  <sheetViews>
    <sheetView tabSelected="1" topLeftCell="A57" zoomScaleNormal="100" workbookViewId="0">
      <selection activeCell="B109" sqref="B109"/>
    </sheetView>
  </sheetViews>
  <sheetFormatPr defaultColWidth="9.1796875" defaultRowHeight="12" x14ac:dyDescent="0.3"/>
  <cols>
    <col min="1" max="1" width="66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14.1796875" style="2" hidden="1" customWidth="1"/>
    <col min="8" max="8" width="13.453125" style="2" hidden="1" customWidth="1"/>
    <col min="9" max="9" width="14.54296875" style="2" hidden="1" customWidth="1"/>
    <col min="10" max="16" width="16.453125" style="2" hidden="1" customWidth="1"/>
    <col min="17" max="17" width="14.6328125" style="2" hidden="1" customWidth="1"/>
    <col min="18" max="19" width="16.453125" style="2" hidden="1" customWidth="1"/>
    <col min="20" max="20" width="16.453125" style="2" customWidth="1"/>
    <col min="21" max="21" width="13.81640625" style="57" hidden="1" customWidth="1"/>
    <col min="22" max="22" width="13.26953125" style="3" bestFit="1" customWidth="1"/>
    <col min="23" max="16384" width="9.1796875" style="3"/>
  </cols>
  <sheetData>
    <row r="1" spans="1:21" ht="20.5" x14ac:dyDescent="0.45">
      <c r="A1" s="3" t="s">
        <v>11</v>
      </c>
      <c r="B1" s="83" t="s">
        <v>10</v>
      </c>
      <c r="C1" s="84"/>
      <c r="D1" s="84"/>
      <c r="E1" s="84"/>
      <c r="F1" s="84"/>
      <c r="G1" s="84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1" ht="20.5" x14ac:dyDescent="0.45">
      <c r="B2" s="12"/>
      <c r="C2" s="12"/>
      <c r="D2" s="12"/>
      <c r="E2" s="13"/>
      <c r="F2" s="13"/>
    </row>
    <row r="3" spans="1:21" ht="20.5" x14ac:dyDescent="0.45">
      <c r="A3" s="4" t="s">
        <v>12</v>
      </c>
      <c r="B3" s="12" t="s">
        <v>7</v>
      </c>
      <c r="C3" s="1"/>
    </row>
    <row r="4" spans="1:21" ht="21" thickBot="1" x14ac:dyDescent="0.5">
      <c r="A4" s="4"/>
      <c r="B4" s="5"/>
      <c r="C4" s="1"/>
    </row>
    <row r="5" spans="1:21" s="16" customFormat="1" ht="29.5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39" t="s">
        <v>33</v>
      </c>
      <c r="H5" s="74" t="s">
        <v>39</v>
      </c>
      <c r="I5" s="74" t="s">
        <v>53</v>
      </c>
      <c r="J5" s="74" t="s">
        <v>56</v>
      </c>
      <c r="K5" s="74" t="s">
        <v>64</v>
      </c>
      <c r="L5" s="74" t="s">
        <v>69</v>
      </c>
      <c r="M5" s="74" t="s">
        <v>78</v>
      </c>
      <c r="N5" s="74" t="s">
        <v>85</v>
      </c>
      <c r="O5" s="74" t="s">
        <v>96</v>
      </c>
      <c r="P5" s="74" t="s">
        <v>97</v>
      </c>
      <c r="Q5" s="74" t="s">
        <v>102</v>
      </c>
      <c r="R5" s="74" t="s">
        <v>108</v>
      </c>
      <c r="S5" s="74" t="s">
        <v>112</v>
      </c>
      <c r="T5" s="74" t="s">
        <v>114</v>
      </c>
      <c r="U5" s="42" t="s">
        <v>6</v>
      </c>
    </row>
    <row r="6" spans="1:21" s="16" customFormat="1" ht="14.5" hidden="1" x14ac:dyDescent="0.35">
      <c r="A6" s="15" t="s">
        <v>8</v>
      </c>
      <c r="B6" s="15"/>
      <c r="C6" s="15"/>
      <c r="D6" s="15"/>
      <c r="E6" s="15"/>
      <c r="F6" s="15"/>
      <c r="G6" s="39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42"/>
    </row>
    <row r="7" spans="1:21" s="16" customFormat="1" ht="14.5" hidden="1" x14ac:dyDescent="0.35">
      <c r="A7" s="21" t="s">
        <v>63</v>
      </c>
      <c r="B7" s="15"/>
      <c r="C7" s="15"/>
      <c r="D7" s="15"/>
      <c r="E7" s="15"/>
      <c r="F7" s="15"/>
      <c r="G7" s="39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42"/>
    </row>
    <row r="8" spans="1:21" s="16" customFormat="1" ht="15.5" hidden="1" x14ac:dyDescent="0.35">
      <c r="A8" s="79" t="s">
        <v>59</v>
      </c>
      <c r="B8" s="22" t="s">
        <v>60</v>
      </c>
      <c r="C8" s="21" t="s">
        <v>61</v>
      </c>
      <c r="D8" s="52" t="s">
        <v>15</v>
      </c>
      <c r="E8" s="52">
        <v>6501</v>
      </c>
      <c r="F8" s="22">
        <v>17.259</v>
      </c>
      <c r="G8" s="50"/>
      <c r="H8" s="69"/>
      <c r="I8" s="69"/>
      <c r="J8" s="69">
        <f>2405696-1</f>
        <v>2405695</v>
      </c>
      <c r="K8" s="69"/>
      <c r="L8" s="69"/>
      <c r="M8" s="69"/>
      <c r="N8" s="69"/>
      <c r="O8" s="69"/>
      <c r="P8" s="69"/>
      <c r="Q8" s="69"/>
      <c r="R8" s="69"/>
      <c r="S8" s="69"/>
      <c r="T8" s="69"/>
      <c r="U8" s="42">
        <f>SUM(J8)</f>
        <v>2405695</v>
      </c>
    </row>
    <row r="9" spans="1:21" s="16" customFormat="1" ht="15.5" hidden="1" x14ac:dyDescent="0.35">
      <c r="A9" s="79" t="s">
        <v>59</v>
      </c>
      <c r="B9" s="22" t="s">
        <v>62</v>
      </c>
      <c r="C9" s="21" t="s">
        <v>61</v>
      </c>
      <c r="D9" s="52" t="s">
        <v>15</v>
      </c>
      <c r="E9" s="52">
        <v>6501</v>
      </c>
      <c r="F9" s="22">
        <v>17.259</v>
      </c>
      <c r="G9" s="50"/>
      <c r="H9" s="69"/>
      <c r="I9" s="69"/>
      <c r="J9" s="69">
        <v>1</v>
      </c>
      <c r="K9" s="69"/>
      <c r="L9" s="69"/>
      <c r="M9" s="69"/>
      <c r="N9" s="69"/>
      <c r="O9" s="69"/>
      <c r="P9" s="69"/>
      <c r="Q9" s="69"/>
      <c r="R9" s="69"/>
      <c r="S9" s="69"/>
      <c r="T9" s="69"/>
      <c r="U9" s="42">
        <f>SUM(J9)</f>
        <v>1</v>
      </c>
    </row>
    <row r="10" spans="1:21" s="16" customFormat="1" ht="14.5" hidden="1" x14ac:dyDescent="0.35">
      <c r="A10" s="37" t="s">
        <v>29</v>
      </c>
      <c r="B10" s="22" t="s">
        <v>60</v>
      </c>
      <c r="C10" s="53" t="s">
        <v>86</v>
      </c>
      <c r="D10" s="21" t="s">
        <v>16</v>
      </c>
      <c r="E10" s="22">
        <v>6502</v>
      </c>
      <c r="F10" s="21">
        <v>17.257999999999999</v>
      </c>
      <c r="G10" s="50"/>
      <c r="H10" s="69"/>
      <c r="I10" s="69"/>
      <c r="J10" s="69"/>
      <c r="K10" s="69"/>
      <c r="L10" s="69"/>
      <c r="M10" s="69"/>
      <c r="N10" s="69">
        <f>339935-1</f>
        <v>339934</v>
      </c>
      <c r="O10" s="69"/>
      <c r="P10" s="69"/>
      <c r="Q10" s="69"/>
      <c r="R10" s="69"/>
      <c r="S10" s="69"/>
      <c r="T10" s="69"/>
      <c r="U10" s="42">
        <f>N10</f>
        <v>339934</v>
      </c>
    </row>
    <row r="11" spans="1:21" s="16" customFormat="1" ht="14.5" hidden="1" x14ac:dyDescent="0.35">
      <c r="A11" s="37" t="s">
        <v>29</v>
      </c>
      <c r="B11" s="22" t="s">
        <v>62</v>
      </c>
      <c r="C11" s="53" t="s">
        <v>86</v>
      </c>
      <c r="D11" s="21" t="s">
        <v>16</v>
      </c>
      <c r="E11" s="22">
        <v>6502</v>
      </c>
      <c r="F11" s="21">
        <v>17.257999999999999</v>
      </c>
      <c r="G11" s="50"/>
      <c r="H11" s="69"/>
      <c r="I11" s="69"/>
      <c r="J11" s="69"/>
      <c r="K11" s="69"/>
      <c r="L11" s="69"/>
      <c r="M11" s="69"/>
      <c r="N11" s="69">
        <v>1</v>
      </c>
      <c r="O11" s="69"/>
      <c r="P11" s="69"/>
      <c r="Q11" s="69"/>
      <c r="R11" s="69"/>
      <c r="S11" s="69"/>
      <c r="T11" s="69"/>
      <c r="U11" s="42">
        <f>N11</f>
        <v>1</v>
      </c>
    </row>
    <row r="12" spans="1:21" s="16" customFormat="1" ht="14.5" hidden="1" x14ac:dyDescent="0.35">
      <c r="A12" s="37"/>
      <c r="B12" s="22"/>
      <c r="C12" s="49"/>
      <c r="D12" s="21"/>
      <c r="E12" s="22"/>
      <c r="F12" s="21"/>
      <c r="G12" s="50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42">
        <f t="shared" ref="U12:U38" si="0">SUM(G12:G12)</f>
        <v>0</v>
      </c>
    </row>
    <row r="13" spans="1:21" s="16" customFormat="1" ht="15.5" hidden="1" x14ac:dyDescent="0.35">
      <c r="A13" s="34" t="s">
        <v>29</v>
      </c>
      <c r="B13" s="22" t="s">
        <v>98</v>
      </c>
      <c r="C13" s="21" t="s">
        <v>111</v>
      </c>
      <c r="D13" s="52" t="s">
        <v>16</v>
      </c>
      <c r="E13" s="52">
        <v>6502</v>
      </c>
      <c r="F13" s="21">
        <v>17.257999999999999</v>
      </c>
      <c r="G13" s="5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>
        <f>1519112-1</f>
        <v>1519111</v>
      </c>
      <c r="S13" s="69"/>
      <c r="T13" s="69"/>
      <c r="U13" s="42">
        <f>SUM(Q13:R13)</f>
        <v>1519111</v>
      </c>
    </row>
    <row r="14" spans="1:21" s="16" customFormat="1" ht="15.5" hidden="1" x14ac:dyDescent="0.35">
      <c r="A14" s="34" t="s">
        <v>29</v>
      </c>
      <c r="B14" s="22" t="s">
        <v>62</v>
      </c>
      <c r="C14" s="21" t="s">
        <v>111</v>
      </c>
      <c r="D14" s="52" t="s">
        <v>16</v>
      </c>
      <c r="E14" s="52">
        <v>6502</v>
      </c>
      <c r="F14" s="21">
        <v>17.257999999999999</v>
      </c>
      <c r="G14" s="50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>
        <v>1</v>
      </c>
      <c r="S14" s="69"/>
      <c r="T14" s="69"/>
      <c r="U14" s="42">
        <f>SUM(Q14:R14)</f>
        <v>1</v>
      </c>
    </row>
    <row r="15" spans="1:21" s="16" customFormat="1" ht="14.5" hidden="1" x14ac:dyDescent="0.35">
      <c r="A15" s="37"/>
      <c r="B15" s="22"/>
      <c r="C15" s="41"/>
      <c r="D15" s="21"/>
      <c r="E15" s="22"/>
      <c r="F15" s="21"/>
      <c r="G15" s="50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42">
        <f t="shared" si="0"/>
        <v>0</v>
      </c>
    </row>
    <row r="16" spans="1:21" s="16" customFormat="1" ht="15.5" hidden="1" x14ac:dyDescent="0.35">
      <c r="A16" s="37" t="s">
        <v>65</v>
      </c>
      <c r="B16" s="22" t="s">
        <v>60</v>
      </c>
      <c r="C16" s="21" t="s">
        <v>66</v>
      </c>
      <c r="D16" s="21" t="s">
        <v>17</v>
      </c>
      <c r="E16" s="52">
        <v>6503</v>
      </c>
      <c r="F16" s="21">
        <v>17.277999999999999</v>
      </c>
      <c r="G16" s="50"/>
      <c r="H16" s="69"/>
      <c r="I16" s="69"/>
      <c r="J16" s="69"/>
      <c r="K16" s="69">
        <f>287749-1</f>
        <v>287748</v>
      </c>
      <c r="L16" s="69"/>
      <c r="M16" s="69"/>
      <c r="N16" s="69"/>
      <c r="O16" s="69"/>
      <c r="P16" s="69"/>
      <c r="Q16" s="69"/>
      <c r="R16" s="69"/>
      <c r="S16" s="69"/>
      <c r="T16" s="69"/>
      <c r="U16" s="42">
        <f>K16</f>
        <v>287748</v>
      </c>
    </row>
    <row r="17" spans="1:21" s="16" customFormat="1" ht="15.5" hidden="1" x14ac:dyDescent="0.35">
      <c r="A17" s="37" t="s">
        <v>65</v>
      </c>
      <c r="B17" s="22" t="s">
        <v>62</v>
      </c>
      <c r="C17" s="21" t="s">
        <v>66</v>
      </c>
      <c r="D17" s="21" t="s">
        <v>17</v>
      </c>
      <c r="E17" s="52">
        <v>6503</v>
      </c>
      <c r="F17" s="21">
        <v>17.277999999999999</v>
      </c>
      <c r="G17" s="50"/>
      <c r="H17" s="69"/>
      <c r="I17" s="69"/>
      <c r="J17" s="69"/>
      <c r="K17" s="69">
        <v>1</v>
      </c>
      <c r="L17" s="69"/>
      <c r="M17" s="69"/>
      <c r="N17" s="69"/>
      <c r="O17" s="69"/>
      <c r="P17" s="69"/>
      <c r="Q17" s="69"/>
      <c r="R17" s="69"/>
      <c r="S17" s="69"/>
      <c r="T17" s="69"/>
      <c r="U17" s="42">
        <f>K17</f>
        <v>1</v>
      </c>
    </row>
    <row r="18" spans="1:21" s="16" customFormat="1" ht="14.5" hidden="1" x14ac:dyDescent="0.35">
      <c r="A18" s="37"/>
      <c r="B18" s="22"/>
      <c r="C18" s="49"/>
      <c r="D18" s="21"/>
      <c r="E18" s="22"/>
      <c r="F18" s="21"/>
      <c r="G18" s="50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42">
        <f t="shared" si="0"/>
        <v>0</v>
      </c>
    </row>
    <row r="19" spans="1:21" s="16" customFormat="1" ht="14.5" hidden="1" x14ac:dyDescent="0.35">
      <c r="A19" s="37"/>
      <c r="B19" s="22"/>
      <c r="C19" s="41"/>
      <c r="D19" s="21"/>
      <c r="E19" s="22"/>
      <c r="F19" s="21"/>
      <c r="G19" s="39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42">
        <f t="shared" si="0"/>
        <v>0</v>
      </c>
    </row>
    <row r="20" spans="1:21" s="16" customFormat="1" ht="14.5" hidden="1" x14ac:dyDescent="0.35">
      <c r="A20" s="37" t="s">
        <v>65</v>
      </c>
      <c r="B20" s="22" t="s">
        <v>98</v>
      </c>
      <c r="C20" s="21" t="s">
        <v>99</v>
      </c>
      <c r="D20" s="21" t="s">
        <v>17</v>
      </c>
      <c r="E20" s="22">
        <v>6503</v>
      </c>
      <c r="F20" s="21">
        <v>17.277999999999999</v>
      </c>
      <c r="G20" s="39"/>
      <c r="H20" s="68"/>
      <c r="I20" s="68"/>
      <c r="J20" s="68"/>
      <c r="K20" s="68"/>
      <c r="L20" s="68"/>
      <c r="M20" s="68"/>
      <c r="N20" s="68"/>
      <c r="O20" s="68"/>
      <c r="P20" s="69">
        <f>1143166-1</f>
        <v>1143165</v>
      </c>
      <c r="Q20" s="69"/>
      <c r="R20" s="69"/>
      <c r="S20" s="69"/>
      <c r="T20" s="69"/>
      <c r="U20" s="42">
        <f>P20</f>
        <v>1143165</v>
      </c>
    </row>
    <row r="21" spans="1:21" s="16" customFormat="1" ht="14.5" hidden="1" x14ac:dyDescent="0.35">
      <c r="A21" s="37" t="s">
        <v>65</v>
      </c>
      <c r="B21" s="22" t="s">
        <v>62</v>
      </c>
      <c r="C21" s="21" t="s">
        <v>99</v>
      </c>
      <c r="D21" s="21" t="s">
        <v>17</v>
      </c>
      <c r="E21" s="22">
        <v>6503</v>
      </c>
      <c r="F21" s="21">
        <v>17.277999999999999</v>
      </c>
      <c r="G21" s="39"/>
      <c r="H21" s="68"/>
      <c r="I21" s="68"/>
      <c r="J21" s="68"/>
      <c r="K21" s="68"/>
      <c r="L21" s="68"/>
      <c r="M21" s="68"/>
      <c r="N21" s="68"/>
      <c r="O21" s="68"/>
      <c r="P21" s="69">
        <v>1</v>
      </c>
      <c r="Q21" s="69"/>
      <c r="R21" s="69"/>
      <c r="S21" s="69"/>
      <c r="T21" s="69"/>
      <c r="U21" s="42">
        <f>P21</f>
        <v>1</v>
      </c>
    </row>
    <row r="22" spans="1:21" s="16" customFormat="1" ht="14.5" hidden="1" x14ac:dyDescent="0.35">
      <c r="A22" s="37"/>
      <c r="B22" s="22"/>
      <c r="C22" s="54"/>
      <c r="D22" s="21"/>
      <c r="E22" s="54"/>
      <c r="F22" s="21"/>
      <c r="G22" s="39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42">
        <f t="shared" si="0"/>
        <v>0</v>
      </c>
    </row>
    <row r="23" spans="1:21" s="16" customFormat="1" ht="14.5" hidden="1" x14ac:dyDescent="0.35">
      <c r="A23" s="55"/>
      <c r="B23" s="40"/>
      <c r="C23" s="58"/>
      <c r="D23" s="36"/>
      <c r="E23" s="59"/>
      <c r="F23" s="59"/>
      <c r="G23" s="39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42">
        <f t="shared" si="0"/>
        <v>0</v>
      </c>
    </row>
    <row r="24" spans="1:21" s="16" customFormat="1" ht="15.75" hidden="1" customHeight="1" x14ac:dyDescent="0.35">
      <c r="A24" s="55"/>
      <c r="B24" s="22"/>
      <c r="C24" s="58"/>
      <c r="D24" s="36"/>
      <c r="E24" s="59"/>
      <c r="F24" s="59"/>
      <c r="G24" s="39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42">
        <f t="shared" si="0"/>
        <v>0</v>
      </c>
    </row>
    <row r="25" spans="1:21" s="16" customFormat="1" ht="15.75" hidden="1" customHeight="1" x14ac:dyDescent="0.35">
      <c r="A25" s="37"/>
      <c r="B25" s="22"/>
      <c r="C25" s="15"/>
      <c r="D25" s="15"/>
      <c r="E25" s="15"/>
      <c r="F25" s="15"/>
      <c r="G25" s="39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42">
        <f t="shared" si="0"/>
        <v>0</v>
      </c>
    </row>
    <row r="26" spans="1:21" s="6" customFormat="1" ht="15.75" hidden="1" customHeight="1" x14ac:dyDescent="0.35">
      <c r="A26" s="15" t="s">
        <v>8</v>
      </c>
      <c r="B26" s="17"/>
      <c r="C26" s="18"/>
      <c r="D26" s="18"/>
      <c r="E26" s="19"/>
      <c r="F26" s="20"/>
      <c r="G26" s="2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42">
        <f t="shared" si="0"/>
        <v>0</v>
      </c>
    </row>
    <row r="27" spans="1:21" s="7" customFormat="1" ht="15.75" hidden="1" customHeight="1" x14ac:dyDescent="0.35">
      <c r="A27" s="21" t="s">
        <v>79</v>
      </c>
      <c r="B27" s="17"/>
      <c r="C27" s="18"/>
      <c r="D27" s="18"/>
      <c r="E27" s="19"/>
      <c r="F27" s="20"/>
      <c r="G27" s="2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42">
        <f t="shared" si="0"/>
        <v>0</v>
      </c>
    </row>
    <row r="28" spans="1:21" s="7" customFormat="1" ht="15.5" hidden="1" customHeight="1" x14ac:dyDescent="0.35">
      <c r="A28" s="34"/>
      <c r="B28" s="22"/>
      <c r="C28" s="52"/>
      <c r="D28" s="21"/>
      <c r="E28" s="52"/>
      <c r="F28" s="22"/>
      <c r="G28" s="23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42">
        <f t="shared" si="0"/>
        <v>0</v>
      </c>
    </row>
    <row r="29" spans="1:21" s="16" customFormat="1" ht="15.75" hidden="1" customHeight="1" x14ac:dyDescent="0.35">
      <c r="A29" s="44" t="s">
        <v>13</v>
      </c>
      <c r="B29" s="22" t="s">
        <v>24</v>
      </c>
      <c r="C29" s="49" t="s">
        <v>80</v>
      </c>
      <c r="D29" s="80" t="s">
        <v>81</v>
      </c>
      <c r="E29" s="81" t="s">
        <v>82</v>
      </c>
      <c r="F29" s="21" t="s">
        <v>14</v>
      </c>
      <c r="G29" s="24"/>
      <c r="H29" s="73"/>
      <c r="I29" s="73"/>
      <c r="J29" s="73"/>
      <c r="K29" s="73"/>
      <c r="L29" s="73"/>
      <c r="M29" s="75">
        <v>95000</v>
      </c>
      <c r="N29" s="75"/>
      <c r="O29" s="75"/>
      <c r="P29" s="75"/>
      <c r="Q29" s="75"/>
      <c r="R29" s="75"/>
      <c r="S29" s="75"/>
      <c r="T29" s="75"/>
      <c r="U29" s="42">
        <f>SUM(L29:M29)</f>
        <v>95000</v>
      </c>
    </row>
    <row r="30" spans="1:21" s="7" customFormat="1" ht="15.75" hidden="1" customHeight="1" thickBot="1" x14ac:dyDescent="0.4">
      <c r="A30" s="44" t="s">
        <v>18</v>
      </c>
      <c r="B30" s="67" t="s">
        <v>41</v>
      </c>
      <c r="C30" s="82" t="s">
        <v>104</v>
      </c>
      <c r="D30" s="80" t="s">
        <v>105</v>
      </c>
      <c r="E30" s="80" t="s">
        <v>106</v>
      </c>
      <c r="F30" s="22" t="s">
        <v>14</v>
      </c>
      <c r="G30" s="23"/>
      <c r="H30" s="72"/>
      <c r="I30" s="72"/>
      <c r="J30" s="72"/>
      <c r="K30" s="72"/>
      <c r="L30" s="72"/>
      <c r="M30" s="78"/>
      <c r="N30" s="78"/>
      <c r="O30" s="78"/>
      <c r="P30" s="78"/>
      <c r="Q30" s="78">
        <v>844389</v>
      </c>
      <c r="R30" s="78"/>
      <c r="S30" s="78">
        <v>844389</v>
      </c>
      <c r="T30" s="78"/>
      <c r="U30" s="42">
        <f>SUM(Q30:S30)</f>
        <v>1688778</v>
      </c>
    </row>
    <row r="31" spans="1:21" s="7" customFormat="1" ht="15.65" hidden="1" customHeight="1" thickTop="1" x14ac:dyDescent="0.35">
      <c r="A31" s="44"/>
      <c r="B31" s="22"/>
      <c r="C31" s="21"/>
      <c r="D31" s="21"/>
      <c r="E31" s="21"/>
      <c r="F31" s="22"/>
      <c r="G31" s="23"/>
      <c r="H31" s="72"/>
      <c r="I31" s="72"/>
      <c r="J31" s="72"/>
      <c r="K31" s="72"/>
      <c r="L31" s="72"/>
      <c r="M31" s="78"/>
      <c r="N31" s="78"/>
      <c r="O31" s="78"/>
      <c r="P31" s="78"/>
      <c r="Q31" s="78"/>
      <c r="R31" s="78"/>
      <c r="S31" s="78"/>
      <c r="T31" s="78"/>
      <c r="U31" s="42">
        <f t="shared" si="0"/>
        <v>0</v>
      </c>
    </row>
    <row r="32" spans="1:21" s="7" customFormat="1" ht="15.75" hidden="1" customHeight="1" x14ac:dyDescent="0.35">
      <c r="A32" s="44"/>
      <c r="B32" s="22"/>
      <c r="C32" s="36"/>
      <c r="D32" s="36"/>
      <c r="E32" s="36"/>
      <c r="F32" s="22"/>
      <c r="G32" s="23"/>
      <c r="H32" s="72"/>
      <c r="I32" s="72"/>
      <c r="J32" s="72"/>
      <c r="K32" s="72"/>
      <c r="L32" s="72"/>
      <c r="M32" s="78"/>
      <c r="N32" s="78"/>
      <c r="O32" s="78"/>
      <c r="P32" s="78"/>
      <c r="Q32" s="78"/>
      <c r="R32" s="78"/>
      <c r="S32" s="78"/>
      <c r="T32" s="78"/>
      <c r="U32" s="42">
        <f t="shared" si="0"/>
        <v>0</v>
      </c>
    </row>
    <row r="33" spans="1:22" s="7" customFormat="1" ht="15.75" hidden="1" customHeight="1" x14ac:dyDescent="0.35">
      <c r="A33" s="34"/>
      <c r="B33" s="22"/>
      <c r="C33" s="52"/>
      <c r="D33" s="21"/>
      <c r="E33" s="52"/>
      <c r="F33" s="22"/>
      <c r="G33" s="23"/>
      <c r="H33" s="72"/>
      <c r="I33" s="72"/>
      <c r="J33" s="72"/>
      <c r="K33" s="72"/>
      <c r="L33" s="72"/>
      <c r="M33" s="78"/>
      <c r="N33" s="78"/>
      <c r="O33" s="78"/>
      <c r="P33" s="78"/>
      <c r="Q33" s="78"/>
      <c r="R33" s="78"/>
      <c r="S33" s="78"/>
      <c r="T33" s="78"/>
      <c r="U33" s="42">
        <f t="shared" si="0"/>
        <v>0</v>
      </c>
    </row>
    <row r="34" spans="1:22" s="8" customFormat="1" ht="15.75" hidden="1" customHeight="1" x14ac:dyDescent="0.35">
      <c r="A34" s="15" t="s">
        <v>8</v>
      </c>
      <c r="B34" s="17"/>
      <c r="C34" s="20"/>
      <c r="D34" s="20"/>
      <c r="E34" s="17"/>
      <c r="F34" s="17"/>
      <c r="G34" s="23"/>
      <c r="H34" s="72"/>
      <c r="I34" s="72"/>
      <c r="J34" s="72"/>
      <c r="K34" s="72"/>
      <c r="L34" s="72"/>
      <c r="M34" s="78"/>
      <c r="N34" s="78"/>
      <c r="O34" s="78"/>
      <c r="P34" s="78"/>
      <c r="Q34" s="78"/>
      <c r="R34" s="78"/>
      <c r="S34" s="78"/>
      <c r="T34" s="78"/>
      <c r="U34" s="42">
        <f t="shared" si="0"/>
        <v>0</v>
      </c>
    </row>
    <row r="35" spans="1:22" s="7" customFormat="1" ht="15.75" hidden="1" customHeight="1" x14ac:dyDescent="0.35">
      <c r="A35" s="21" t="s">
        <v>30</v>
      </c>
      <c r="B35" s="17"/>
      <c r="C35" s="20"/>
      <c r="D35" s="20"/>
      <c r="E35" s="17"/>
      <c r="F35" s="17"/>
      <c r="G35" s="23"/>
      <c r="H35" s="72"/>
      <c r="I35" s="72"/>
      <c r="J35" s="72"/>
      <c r="K35" s="72"/>
      <c r="L35" s="72"/>
      <c r="M35" s="78"/>
      <c r="N35" s="78"/>
      <c r="O35" s="78"/>
      <c r="P35" s="78"/>
      <c r="Q35" s="78"/>
      <c r="R35" s="78"/>
      <c r="S35" s="78"/>
      <c r="T35" s="78"/>
      <c r="U35" s="42">
        <f t="shared" si="0"/>
        <v>0</v>
      </c>
    </row>
    <row r="36" spans="1:22" s="8" customFormat="1" ht="15.75" hidden="1" customHeight="1" x14ac:dyDescent="0.35">
      <c r="A36" s="37"/>
      <c r="B36" s="48"/>
      <c r="C36" s="21"/>
      <c r="D36" s="21"/>
      <c r="E36" s="21"/>
      <c r="F36" s="21"/>
      <c r="G36" s="23"/>
      <c r="H36" s="72"/>
      <c r="I36" s="72"/>
      <c r="J36" s="72"/>
      <c r="K36" s="72"/>
      <c r="L36" s="72"/>
      <c r="M36" s="78"/>
      <c r="N36" s="78"/>
      <c r="O36" s="78"/>
      <c r="P36" s="78"/>
      <c r="Q36" s="78"/>
      <c r="R36" s="78"/>
      <c r="S36" s="78"/>
      <c r="T36" s="78"/>
      <c r="U36" s="42">
        <f t="shared" si="0"/>
        <v>0</v>
      </c>
    </row>
    <row r="37" spans="1:22" s="8" customFormat="1" ht="15" hidden="1" x14ac:dyDescent="0.35">
      <c r="A37" s="37"/>
      <c r="B37" s="22"/>
      <c r="C37" s="21"/>
      <c r="D37" s="21"/>
      <c r="E37" s="21"/>
      <c r="F37" s="21"/>
      <c r="G37" s="23"/>
      <c r="H37" s="72"/>
      <c r="I37" s="72"/>
      <c r="J37" s="72"/>
      <c r="K37" s="72"/>
      <c r="L37" s="72"/>
      <c r="M37" s="78"/>
      <c r="N37" s="78"/>
      <c r="O37" s="78"/>
      <c r="P37" s="78"/>
      <c r="Q37" s="78"/>
      <c r="R37" s="78"/>
      <c r="S37" s="78"/>
      <c r="T37" s="78"/>
      <c r="U37" s="42">
        <f t="shared" si="0"/>
        <v>0</v>
      </c>
    </row>
    <row r="38" spans="1:22" s="7" customFormat="1" ht="15" hidden="1" x14ac:dyDescent="0.35">
      <c r="A38" s="37"/>
      <c r="B38" s="22"/>
      <c r="C38" s="21"/>
      <c r="D38" s="21"/>
      <c r="E38" s="21"/>
      <c r="F38" s="21"/>
      <c r="G38" s="23"/>
      <c r="H38" s="72"/>
      <c r="I38" s="72"/>
      <c r="J38" s="72"/>
      <c r="K38" s="72"/>
      <c r="L38" s="72"/>
      <c r="M38" s="78"/>
      <c r="N38" s="78"/>
      <c r="O38" s="78"/>
      <c r="P38" s="78"/>
      <c r="Q38" s="78"/>
      <c r="R38" s="78"/>
      <c r="S38" s="78"/>
      <c r="T38" s="78"/>
      <c r="U38" s="42">
        <f t="shared" si="0"/>
        <v>0</v>
      </c>
    </row>
    <row r="39" spans="1:22" s="7" customFormat="1" ht="15" hidden="1" x14ac:dyDescent="0.35">
      <c r="A39" s="43"/>
      <c r="B39" s="22"/>
      <c r="C39" s="21"/>
      <c r="D39" s="21"/>
      <c r="E39" s="21"/>
      <c r="F39" s="21"/>
      <c r="G39" s="23"/>
      <c r="H39" s="72"/>
      <c r="I39" s="72"/>
      <c r="J39" s="72"/>
      <c r="K39" s="72"/>
      <c r="L39" s="72"/>
      <c r="M39" s="78"/>
      <c r="N39" s="78"/>
      <c r="O39" s="78"/>
      <c r="P39" s="78"/>
      <c r="Q39" s="78"/>
      <c r="R39" s="78"/>
      <c r="S39" s="78"/>
      <c r="T39" s="78"/>
      <c r="U39" s="42">
        <f t="shared" ref="U39:U45" si="1">SUM(G39:G39)</f>
        <v>0</v>
      </c>
    </row>
    <row r="40" spans="1:22" s="7" customFormat="1" ht="15" hidden="1" x14ac:dyDescent="0.35">
      <c r="A40" s="43"/>
      <c r="B40" s="22"/>
      <c r="C40" s="21"/>
      <c r="D40" s="21"/>
      <c r="E40" s="21"/>
      <c r="F40" s="21"/>
      <c r="G40" s="23"/>
      <c r="H40" s="72"/>
      <c r="I40" s="72"/>
      <c r="J40" s="72"/>
      <c r="K40" s="72"/>
      <c r="L40" s="72"/>
      <c r="M40" s="78"/>
      <c r="N40" s="78"/>
      <c r="O40" s="78"/>
      <c r="P40" s="78"/>
      <c r="Q40" s="78"/>
      <c r="R40" s="78"/>
      <c r="S40" s="78"/>
      <c r="T40" s="78"/>
      <c r="U40" s="42">
        <f t="shared" si="1"/>
        <v>0</v>
      </c>
    </row>
    <row r="41" spans="1:22" s="7" customFormat="1" ht="15" hidden="1" x14ac:dyDescent="0.35">
      <c r="A41" s="43"/>
      <c r="B41" s="22"/>
      <c r="C41" s="21"/>
      <c r="D41" s="21"/>
      <c r="E41" s="21"/>
      <c r="F41" s="21"/>
      <c r="G41" s="23"/>
      <c r="H41" s="72"/>
      <c r="I41" s="72"/>
      <c r="J41" s="72"/>
      <c r="K41" s="72"/>
      <c r="L41" s="72"/>
      <c r="M41" s="78"/>
      <c r="N41" s="78"/>
      <c r="O41" s="78"/>
      <c r="P41" s="78"/>
      <c r="Q41" s="78"/>
      <c r="R41" s="78"/>
      <c r="S41" s="78"/>
      <c r="T41" s="78"/>
      <c r="U41" s="42">
        <f t="shared" si="1"/>
        <v>0</v>
      </c>
      <c r="V41" s="60"/>
    </row>
    <row r="42" spans="1:22" s="7" customFormat="1" ht="15" hidden="1" x14ac:dyDescent="0.35">
      <c r="A42" s="37"/>
      <c r="B42" s="22"/>
      <c r="C42" s="36"/>
      <c r="D42" s="36"/>
      <c r="E42" s="38"/>
      <c r="F42" s="21"/>
      <c r="G42" s="23"/>
      <c r="H42" s="72"/>
      <c r="I42" s="72"/>
      <c r="J42" s="72"/>
      <c r="K42" s="72"/>
      <c r="L42" s="72"/>
      <c r="M42" s="78"/>
      <c r="N42" s="78"/>
      <c r="O42" s="78"/>
      <c r="P42" s="78"/>
      <c r="Q42" s="78"/>
      <c r="R42" s="78"/>
      <c r="S42" s="78"/>
      <c r="T42" s="78"/>
      <c r="U42" s="42">
        <f t="shared" si="1"/>
        <v>0</v>
      </c>
    </row>
    <row r="43" spans="1:22" s="6" customFormat="1" ht="14.5" hidden="1" x14ac:dyDescent="0.35">
      <c r="A43" s="9"/>
      <c r="B43" s="17"/>
      <c r="C43" s="18"/>
      <c r="D43" s="18"/>
      <c r="E43" s="19"/>
      <c r="F43" s="20"/>
      <c r="G43" s="23"/>
      <c r="H43" s="72"/>
      <c r="I43" s="72"/>
      <c r="J43" s="72"/>
      <c r="K43" s="72"/>
      <c r="L43" s="72"/>
      <c r="M43" s="78"/>
      <c r="N43" s="78"/>
      <c r="O43" s="78"/>
      <c r="P43" s="78"/>
      <c r="Q43" s="78"/>
      <c r="R43" s="78"/>
      <c r="S43" s="78"/>
      <c r="T43" s="78"/>
      <c r="U43" s="42">
        <f t="shared" si="1"/>
        <v>0</v>
      </c>
    </row>
    <row r="44" spans="1:22" s="6" customFormat="1" ht="14.5" hidden="1" x14ac:dyDescent="0.35">
      <c r="A44" s="15" t="s">
        <v>8</v>
      </c>
      <c r="B44" s="17"/>
      <c r="C44" s="18"/>
      <c r="D44" s="18"/>
      <c r="E44" s="19"/>
      <c r="F44" s="20"/>
      <c r="G44" s="23"/>
      <c r="H44" s="72"/>
      <c r="I44" s="72"/>
      <c r="J44" s="72"/>
      <c r="K44" s="72"/>
      <c r="L44" s="72"/>
      <c r="M44" s="78"/>
      <c r="N44" s="78"/>
      <c r="O44" s="78"/>
      <c r="P44" s="78"/>
      <c r="Q44" s="78"/>
      <c r="R44" s="78"/>
      <c r="S44" s="78"/>
      <c r="T44" s="78"/>
      <c r="U44" s="42">
        <f t="shared" si="1"/>
        <v>0</v>
      </c>
    </row>
    <row r="45" spans="1:22" s="7" customFormat="1" ht="15" hidden="1" x14ac:dyDescent="0.35">
      <c r="A45" s="21" t="s">
        <v>47</v>
      </c>
      <c r="B45" s="17"/>
      <c r="C45" s="18"/>
      <c r="D45" s="18"/>
      <c r="E45" s="19"/>
      <c r="F45" s="20"/>
      <c r="G45" s="23"/>
      <c r="H45" s="72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42">
        <f t="shared" si="1"/>
        <v>0</v>
      </c>
    </row>
    <row r="46" spans="1:22" s="8" customFormat="1" ht="15" hidden="1" x14ac:dyDescent="0.35">
      <c r="A46" s="77" t="s">
        <v>48</v>
      </c>
      <c r="B46" s="67" t="s">
        <v>24</v>
      </c>
      <c r="C46" s="21" t="s">
        <v>49</v>
      </c>
      <c r="D46" s="21" t="s">
        <v>50</v>
      </c>
      <c r="E46" s="21" t="s">
        <v>51</v>
      </c>
      <c r="F46" s="21">
        <v>17.225000000000001</v>
      </c>
      <c r="G46" s="23"/>
      <c r="H46" s="72"/>
      <c r="I46" s="78">
        <f>382931.86-1</f>
        <v>382930.86</v>
      </c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42">
        <f>SUM(H46:I46)</f>
        <v>382930.86</v>
      </c>
    </row>
    <row r="47" spans="1:22" s="8" customFormat="1" ht="15" hidden="1" x14ac:dyDescent="0.35">
      <c r="A47" s="77" t="s">
        <v>48</v>
      </c>
      <c r="B47" s="58" t="s">
        <v>52</v>
      </c>
      <c r="C47" s="21" t="s">
        <v>49</v>
      </c>
      <c r="D47" s="21" t="s">
        <v>50</v>
      </c>
      <c r="E47" s="21" t="s">
        <v>51</v>
      </c>
      <c r="F47" s="21">
        <v>17.225000000000001</v>
      </c>
      <c r="G47" s="23"/>
      <c r="H47" s="72"/>
      <c r="I47" s="78">
        <v>1</v>
      </c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42">
        <f>SUM(H47:I47)</f>
        <v>1</v>
      </c>
    </row>
    <row r="48" spans="1:22" s="7" customFormat="1" ht="15" hidden="1" x14ac:dyDescent="0.35">
      <c r="A48" s="34"/>
      <c r="B48" s="22"/>
      <c r="C48" s="21"/>
      <c r="D48" s="21"/>
      <c r="E48" s="21"/>
      <c r="F48" s="21"/>
      <c r="G48" s="24"/>
      <c r="H48" s="73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42">
        <f>SUM(G48:G48)</f>
        <v>0</v>
      </c>
    </row>
    <row r="49" spans="1:22" s="7" customFormat="1" ht="15" hidden="1" x14ac:dyDescent="0.35">
      <c r="A49" s="34"/>
      <c r="B49" s="22"/>
      <c r="C49" s="21"/>
      <c r="D49" s="21"/>
      <c r="E49" s="21"/>
      <c r="F49" s="21"/>
      <c r="G49" s="24"/>
      <c r="H49" s="73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42">
        <f>SUM(G49:G49)</f>
        <v>0</v>
      </c>
    </row>
    <row r="50" spans="1:22" s="7" customFormat="1" ht="15" hidden="1" x14ac:dyDescent="0.35">
      <c r="A50" s="10"/>
      <c r="B50" s="17"/>
      <c r="C50" s="18"/>
      <c r="D50" s="18"/>
      <c r="E50" s="18"/>
      <c r="F50" s="20"/>
      <c r="G50" s="24"/>
      <c r="H50" s="73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42">
        <f>SUM(G50:G50)</f>
        <v>0</v>
      </c>
    </row>
    <row r="51" spans="1:22" s="6" customFormat="1" ht="14.5" hidden="1" x14ac:dyDescent="0.35">
      <c r="A51" s="15" t="s">
        <v>8</v>
      </c>
      <c r="B51" s="17"/>
      <c r="C51" s="18"/>
      <c r="D51" s="18"/>
      <c r="E51" s="19"/>
      <c r="F51" s="20"/>
      <c r="G51" s="23"/>
      <c r="H51" s="72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42">
        <f>SUM(G51:G51)</f>
        <v>0</v>
      </c>
    </row>
    <row r="52" spans="1:22" s="7" customFormat="1" ht="15" hidden="1" x14ac:dyDescent="0.35">
      <c r="A52" s="21" t="s">
        <v>72</v>
      </c>
      <c r="B52" s="17"/>
      <c r="C52" s="18"/>
      <c r="D52" s="18"/>
      <c r="E52" s="19"/>
      <c r="F52" s="20"/>
      <c r="G52" s="23"/>
      <c r="H52" s="72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42">
        <f>SUM(G52:G52)</f>
        <v>0</v>
      </c>
    </row>
    <row r="53" spans="1:22" s="8" customFormat="1" ht="15" hidden="1" x14ac:dyDescent="0.35">
      <c r="A53" s="43" t="s">
        <v>77</v>
      </c>
      <c r="B53" s="22" t="s">
        <v>73</v>
      </c>
      <c r="C53" s="56" t="s">
        <v>74</v>
      </c>
      <c r="D53" s="21" t="s">
        <v>75</v>
      </c>
      <c r="E53" s="38" t="s">
        <v>76</v>
      </c>
      <c r="F53" s="41">
        <v>17.800999999999998</v>
      </c>
      <c r="G53" s="24"/>
      <c r="H53" s="73"/>
      <c r="I53" s="75"/>
      <c r="J53" s="75"/>
      <c r="K53" s="75"/>
      <c r="L53" s="75">
        <v>3824</v>
      </c>
      <c r="M53" s="75"/>
      <c r="N53" s="75"/>
      <c r="O53" s="75"/>
      <c r="P53" s="75"/>
      <c r="Q53" s="75"/>
      <c r="R53" s="75"/>
      <c r="S53" s="75"/>
      <c r="T53" s="75"/>
      <c r="U53" s="42">
        <f>L53</f>
        <v>3824</v>
      </c>
    </row>
    <row r="54" spans="1:22" s="8" customFormat="1" ht="15" hidden="1" x14ac:dyDescent="0.35">
      <c r="A54" s="55"/>
      <c r="B54" s="22"/>
      <c r="C54" s="36"/>
      <c r="D54" s="36"/>
      <c r="E54" s="38"/>
      <c r="F54" s="41"/>
      <c r="G54" s="24"/>
      <c r="H54" s="73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42">
        <f t="shared" ref="U54:U59" si="2">SUM(G54:G54)</f>
        <v>0</v>
      </c>
    </row>
    <row r="55" spans="1:22" s="8" customFormat="1" ht="15" hidden="1" x14ac:dyDescent="0.35">
      <c r="A55" s="55"/>
      <c r="B55" s="22"/>
      <c r="C55" s="21"/>
      <c r="D55" s="53"/>
      <c r="E55" s="56"/>
      <c r="F55" s="21"/>
      <c r="G55" s="24"/>
      <c r="H55" s="73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42">
        <f t="shared" si="2"/>
        <v>0</v>
      </c>
      <c r="V55" s="47"/>
    </row>
    <row r="56" spans="1:22" s="8" customFormat="1" ht="15" x14ac:dyDescent="0.35">
      <c r="A56" s="37"/>
      <c r="B56" s="22"/>
      <c r="C56" s="46"/>
      <c r="D56" s="46"/>
      <c r="E56" s="46"/>
      <c r="F56" s="18"/>
      <c r="G56" s="24"/>
      <c r="H56" s="73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42">
        <f t="shared" si="2"/>
        <v>0</v>
      </c>
    </row>
    <row r="57" spans="1:22" s="8" customFormat="1" ht="15" x14ac:dyDescent="0.35">
      <c r="A57" s="10"/>
      <c r="B57" s="17"/>
      <c r="C57" s="20"/>
      <c r="D57" s="20"/>
      <c r="E57" s="20"/>
      <c r="F57" s="18"/>
      <c r="G57" s="24"/>
      <c r="H57" s="73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42">
        <f t="shared" si="2"/>
        <v>0</v>
      </c>
    </row>
    <row r="58" spans="1:22" s="8" customFormat="1" ht="15" x14ac:dyDescent="0.35">
      <c r="A58" s="15" t="s">
        <v>8</v>
      </c>
      <c r="B58" s="17"/>
      <c r="C58" s="20"/>
      <c r="D58" s="20"/>
      <c r="E58" s="20"/>
      <c r="F58" s="18"/>
      <c r="G58" s="24"/>
      <c r="H58" s="73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42">
        <f t="shared" si="2"/>
        <v>0</v>
      </c>
    </row>
    <row r="59" spans="1:22" s="8" customFormat="1" ht="15" x14ac:dyDescent="0.35">
      <c r="A59" s="21" t="s">
        <v>32</v>
      </c>
      <c r="B59" s="17"/>
      <c r="C59" s="20"/>
      <c r="D59" s="20"/>
      <c r="E59" s="20"/>
      <c r="F59" s="61"/>
      <c r="G59" s="24"/>
      <c r="H59" s="73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42">
        <f t="shared" si="2"/>
        <v>0</v>
      </c>
    </row>
    <row r="60" spans="1:22" s="8" customFormat="1" ht="15" hidden="1" x14ac:dyDescent="0.35">
      <c r="A60" s="43" t="s">
        <v>31</v>
      </c>
      <c r="B60" s="22" t="s">
        <v>60</v>
      </c>
      <c r="C60" s="21" t="s">
        <v>89</v>
      </c>
      <c r="D60" s="21" t="s">
        <v>90</v>
      </c>
      <c r="E60" s="21" t="s">
        <v>91</v>
      </c>
      <c r="F60" s="22">
        <v>17.207000000000001</v>
      </c>
      <c r="G60" s="24"/>
      <c r="H60" s="73"/>
      <c r="I60" s="75"/>
      <c r="J60" s="75"/>
      <c r="K60" s="75"/>
      <c r="L60" s="75"/>
      <c r="M60" s="75"/>
      <c r="N60" s="75"/>
      <c r="O60" s="75">
        <f>1073311-1</f>
        <v>1073310</v>
      </c>
      <c r="P60" s="75"/>
      <c r="Q60" s="75"/>
      <c r="R60" s="75"/>
      <c r="S60" s="75"/>
      <c r="T60" s="75"/>
      <c r="U60" s="42">
        <f>SUM(O60)</f>
        <v>1073310</v>
      </c>
    </row>
    <row r="61" spans="1:22" s="7" customFormat="1" ht="15" hidden="1" x14ac:dyDescent="0.35">
      <c r="A61" s="43" t="s">
        <v>31</v>
      </c>
      <c r="B61" s="22" t="s">
        <v>62</v>
      </c>
      <c r="C61" s="21" t="s">
        <v>89</v>
      </c>
      <c r="D61" s="21" t="s">
        <v>90</v>
      </c>
      <c r="E61" s="21" t="s">
        <v>91</v>
      </c>
      <c r="F61" s="22">
        <v>17.207000000000001</v>
      </c>
      <c r="G61" s="24"/>
      <c r="H61" s="73"/>
      <c r="I61" s="75"/>
      <c r="J61" s="75"/>
      <c r="K61" s="75"/>
      <c r="L61" s="75"/>
      <c r="M61" s="75"/>
      <c r="N61" s="75"/>
      <c r="O61" s="75">
        <v>1</v>
      </c>
      <c r="P61" s="75"/>
      <c r="Q61" s="75"/>
      <c r="R61" s="75"/>
      <c r="S61" s="75"/>
      <c r="T61" s="75"/>
      <c r="U61" s="42">
        <f t="shared" ref="U61:U63" si="3">SUM(O61)</f>
        <v>1</v>
      </c>
    </row>
    <row r="62" spans="1:22" s="7" customFormat="1" ht="15" hidden="1" x14ac:dyDescent="0.35">
      <c r="A62" s="34" t="s">
        <v>19</v>
      </c>
      <c r="B62" s="22" t="s">
        <v>60</v>
      </c>
      <c r="C62" s="21" t="s">
        <v>89</v>
      </c>
      <c r="D62" s="21" t="s">
        <v>90</v>
      </c>
      <c r="E62" s="21" t="s">
        <v>92</v>
      </c>
      <c r="F62" s="22" t="s">
        <v>93</v>
      </c>
      <c r="G62" s="24"/>
      <c r="H62" s="73"/>
      <c r="I62" s="75"/>
      <c r="J62" s="75"/>
      <c r="K62" s="75"/>
      <c r="L62" s="75"/>
      <c r="M62" s="75"/>
      <c r="N62" s="75"/>
      <c r="O62" s="75">
        <f>92424-1</f>
        <v>92423</v>
      </c>
      <c r="P62" s="75"/>
      <c r="Q62" s="75"/>
      <c r="R62" s="75"/>
      <c r="S62" s="75"/>
      <c r="T62" s="75"/>
      <c r="U62" s="42">
        <f t="shared" si="3"/>
        <v>92423</v>
      </c>
    </row>
    <row r="63" spans="1:22" s="7" customFormat="1" ht="15" hidden="1" x14ac:dyDescent="0.35">
      <c r="A63" s="34" t="s">
        <v>19</v>
      </c>
      <c r="B63" s="22" t="s">
        <v>62</v>
      </c>
      <c r="C63" s="21" t="s">
        <v>89</v>
      </c>
      <c r="D63" s="21" t="s">
        <v>90</v>
      </c>
      <c r="E63" s="21" t="s">
        <v>92</v>
      </c>
      <c r="F63" s="22" t="s">
        <v>93</v>
      </c>
      <c r="G63" s="24"/>
      <c r="H63" s="73"/>
      <c r="I63" s="75"/>
      <c r="J63" s="75"/>
      <c r="K63" s="75"/>
      <c r="L63" s="75"/>
      <c r="M63" s="75"/>
      <c r="N63" s="75"/>
      <c r="O63" s="75">
        <v>1</v>
      </c>
      <c r="P63" s="75"/>
      <c r="Q63" s="75"/>
      <c r="R63" s="75"/>
      <c r="S63" s="75"/>
      <c r="T63" s="75"/>
      <c r="U63" s="42">
        <f t="shared" si="3"/>
        <v>1</v>
      </c>
    </row>
    <row r="64" spans="1:22" s="7" customFormat="1" ht="15" hidden="1" x14ac:dyDescent="0.35">
      <c r="A64" s="45" t="s">
        <v>20</v>
      </c>
      <c r="B64" s="22"/>
      <c r="C64" s="21"/>
      <c r="D64" s="41"/>
      <c r="E64" s="21"/>
      <c r="F64" s="63"/>
      <c r="G64" s="24"/>
      <c r="H64" s="73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42">
        <f>SUM(G64:G64)</f>
        <v>0</v>
      </c>
    </row>
    <row r="65" spans="1:21" s="7" customFormat="1" ht="15" hidden="1" x14ac:dyDescent="0.35">
      <c r="A65" s="45" t="s">
        <v>21</v>
      </c>
      <c r="B65" s="22"/>
      <c r="C65" s="21"/>
      <c r="D65" s="21"/>
      <c r="E65" s="21"/>
      <c r="F65" s="62"/>
      <c r="G65" s="24"/>
      <c r="H65" s="73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42">
        <f>SUM(G65:G65)</f>
        <v>0</v>
      </c>
    </row>
    <row r="66" spans="1:21" s="7" customFormat="1" ht="15" hidden="1" x14ac:dyDescent="0.35">
      <c r="A66" s="45" t="s">
        <v>22</v>
      </c>
      <c r="B66" s="22"/>
      <c r="C66" s="21"/>
      <c r="D66" s="21"/>
      <c r="E66" s="21"/>
      <c r="F66" s="62"/>
      <c r="G66" s="24"/>
      <c r="H66" s="73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42">
        <f>SUM(G66:G66)</f>
        <v>0</v>
      </c>
    </row>
    <row r="67" spans="1:21" s="7" customFormat="1" ht="15" hidden="1" x14ac:dyDescent="0.35">
      <c r="A67" s="45" t="s">
        <v>23</v>
      </c>
      <c r="B67" s="51"/>
      <c r="C67" s="53"/>
      <c r="D67" s="53"/>
      <c r="E67" s="53"/>
      <c r="F67" s="63"/>
      <c r="G67" s="24"/>
      <c r="H67" s="73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42">
        <f>SUM(G67:G67)</f>
        <v>0</v>
      </c>
    </row>
    <row r="68" spans="1:21" s="7" customFormat="1" ht="15" hidden="1" x14ac:dyDescent="0.35">
      <c r="A68" s="34" t="s">
        <v>26</v>
      </c>
      <c r="B68" s="51"/>
      <c r="C68" s="53"/>
      <c r="D68" s="21"/>
      <c r="E68" s="53"/>
      <c r="F68" s="63"/>
      <c r="G68" s="24"/>
      <c r="H68" s="73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42">
        <f>SUM(G68:G68)</f>
        <v>0</v>
      </c>
    </row>
    <row r="69" spans="1:21" s="7" customFormat="1" ht="15" hidden="1" x14ac:dyDescent="0.35">
      <c r="A69" s="34" t="s">
        <v>26</v>
      </c>
      <c r="B69" s="51"/>
      <c r="C69" s="53"/>
      <c r="D69" s="21"/>
      <c r="E69" s="53"/>
      <c r="F69" s="63"/>
      <c r="G69" s="24"/>
      <c r="H69" s="73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42">
        <f t="shared" ref="U69:U74" si="4">SUM(G69:G69)</f>
        <v>0</v>
      </c>
    </row>
    <row r="70" spans="1:21" s="7" customFormat="1" ht="15" hidden="1" x14ac:dyDescent="0.35">
      <c r="A70" s="34" t="s">
        <v>25</v>
      </c>
      <c r="B70" s="22"/>
      <c r="C70" s="41"/>
      <c r="D70" s="41"/>
      <c r="E70" s="21"/>
      <c r="F70" s="62"/>
      <c r="G70" s="24"/>
      <c r="H70" s="73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42">
        <f t="shared" si="4"/>
        <v>0</v>
      </c>
    </row>
    <row r="71" spans="1:21" s="7" customFormat="1" ht="15" hidden="1" x14ac:dyDescent="0.35">
      <c r="A71" s="45" t="s">
        <v>36</v>
      </c>
      <c r="B71" s="67" t="s">
        <v>37</v>
      </c>
      <c r="C71" s="21" t="s">
        <v>38</v>
      </c>
      <c r="D71" s="41" t="s">
        <v>27</v>
      </c>
      <c r="E71" s="21" t="s">
        <v>28</v>
      </c>
      <c r="F71" s="22">
        <v>10.561</v>
      </c>
      <c r="G71" s="24">
        <v>14065.679999999998</v>
      </c>
      <c r="H71" s="73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42">
        <f t="shared" si="4"/>
        <v>14065.679999999998</v>
      </c>
    </row>
    <row r="72" spans="1:21" s="7" customFormat="1" ht="15" x14ac:dyDescent="0.35">
      <c r="A72" s="34" t="s">
        <v>40</v>
      </c>
      <c r="B72" s="67" t="s">
        <v>24</v>
      </c>
      <c r="C72" s="21" t="s">
        <v>42</v>
      </c>
      <c r="D72" s="21" t="s">
        <v>43</v>
      </c>
      <c r="E72" s="21" t="s">
        <v>44</v>
      </c>
      <c r="F72" s="22" t="s">
        <v>14</v>
      </c>
      <c r="G72" s="24"/>
      <c r="H72" s="75">
        <v>52732.238727520744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>
        <v>21000</v>
      </c>
      <c r="U72" s="42">
        <f>SUM(G72:T72)</f>
        <v>73732.238727520744</v>
      </c>
    </row>
    <row r="73" spans="1:21" s="7" customFormat="1" ht="15" x14ac:dyDescent="0.35">
      <c r="A73" s="45"/>
      <c r="B73" s="22"/>
      <c r="C73" s="64"/>
      <c r="D73" s="41"/>
      <c r="E73" s="21"/>
      <c r="F73" s="62"/>
      <c r="G73" s="24"/>
      <c r="H73" s="73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42">
        <f t="shared" si="4"/>
        <v>0</v>
      </c>
    </row>
    <row r="74" spans="1:21" s="7" customFormat="1" ht="15" x14ac:dyDescent="0.35">
      <c r="A74" s="10"/>
      <c r="B74" s="25"/>
      <c r="C74" s="25"/>
      <c r="D74" s="20"/>
      <c r="E74" s="20"/>
      <c r="F74" s="20"/>
      <c r="G74" s="23"/>
      <c r="H74" s="72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42">
        <f t="shared" si="4"/>
        <v>0</v>
      </c>
    </row>
    <row r="75" spans="1:21" s="7" customFormat="1" ht="18" x14ac:dyDescent="0.4">
      <c r="A75" s="11" t="s">
        <v>0</v>
      </c>
      <c r="B75" s="26"/>
      <c r="C75" s="27"/>
      <c r="D75" s="27"/>
      <c r="E75" s="27"/>
      <c r="F75" s="27"/>
      <c r="G75" s="28">
        <f>SUM(G6:G74)</f>
        <v>14065.679999999998</v>
      </c>
      <c r="H75" s="76">
        <f>SUM(H72:H74)</f>
        <v>52732.238727520744</v>
      </c>
      <c r="I75" s="76">
        <f>SUM(I44:I50)</f>
        <v>382931.86</v>
      </c>
      <c r="J75" s="76">
        <f>SUM(J8:J25)</f>
        <v>2405696</v>
      </c>
      <c r="K75" s="76">
        <f>SUM(K7:K24)</f>
        <v>287749</v>
      </c>
      <c r="L75" s="76">
        <f>SUM(L53:L56)</f>
        <v>3824</v>
      </c>
      <c r="M75" s="76">
        <f>SUM(M27:M74)</f>
        <v>95000</v>
      </c>
      <c r="N75" s="76">
        <f>SUM(N10:N22)</f>
        <v>339935</v>
      </c>
      <c r="O75" s="76">
        <f>SUM(O60:O63)</f>
        <v>1165735</v>
      </c>
      <c r="P75" s="76">
        <f>SUM(P19:P23)</f>
        <v>1143166</v>
      </c>
      <c r="Q75" s="76">
        <f>SUM(Q26:Q32)</f>
        <v>844389</v>
      </c>
      <c r="R75" s="76">
        <f>SUM(R12:R24)</f>
        <v>1519112</v>
      </c>
      <c r="S75" s="76">
        <f>SUM(S26:S74)</f>
        <v>844389</v>
      </c>
      <c r="T75" s="76">
        <f>SUM(T58:T73)</f>
        <v>21000</v>
      </c>
      <c r="U75" s="42"/>
    </row>
    <row r="76" spans="1:21" s="7" customFormat="1" ht="18" x14ac:dyDescent="0.4">
      <c r="A76" s="29"/>
      <c r="B76" s="30"/>
      <c r="C76" s="31"/>
      <c r="D76" s="31"/>
      <c r="E76" s="31"/>
      <c r="F76" s="31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3"/>
    </row>
    <row r="77" spans="1:21" ht="15" x14ac:dyDescent="0.35">
      <c r="A77" s="8" t="s">
        <v>9</v>
      </c>
      <c r="B77" s="7"/>
    </row>
    <row r="78" spans="1:21" ht="14.5" hidden="1" x14ac:dyDescent="0.35">
      <c r="A78" s="35" t="s">
        <v>34</v>
      </c>
    </row>
    <row r="79" spans="1:21" ht="14.5" hidden="1" x14ac:dyDescent="0.35">
      <c r="A79" s="66" t="s">
        <v>35</v>
      </c>
    </row>
    <row r="80" spans="1:21" ht="14.5" hidden="1" x14ac:dyDescent="0.35">
      <c r="A80" s="35" t="s">
        <v>45</v>
      </c>
    </row>
    <row r="81" spans="1:1" ht="14.5" hidden="1" x14ac:dyDescent="0.35">
      <c r="A81" s="35" t="s">
        <v>46</v>
      </c>
    </row>
    <row r="82" spans="1:1" ht="14.5" hidden="1" x14ac:dyDescent="0.35">
      <c r="A82" s="35" t="s">
        <v>54</v>
      </c>
    </row>
    <row r="83" spans="1:1" ht="14.5" hidden="1" x14ac:dyDescent="0.35">
      <c r="A83" s="35" t="s">
        <v>55</v>
      </c>
    </row>
    <row r="84" spans="1:1" ht="14.5" hidden="1" x14ac:dyDescent="0.35">
      <c r="A84" s="35" t="s">
        <v>57</v>
      </c>
    </row>
    <row r="85" spans="1:1" ht="14.5" hidden="1" x14ac:dyDescent="0.35">
      <c r="A85" s="35" t="s">
        <v>58</v>
      </c>
    </row>
    <row r="86" spans="1:1" ht="14.5" hidden="1" x14ac:dyDescent="0.35">
      <c r="A86" s="35" t="s">
        <v>67</v>
      </c>
    </row>
    <row r="87" spans="1:1" ht="14.5" hidden="1" x14ac:dyDescent="0.35">
      <c r="A87" s="35" t="s">
        <v>68</v>
      </c>
    </row>
    <row r="88" spans="1:1" ht="14.5" hidden="1" x14ac:dyDescent="0.35">
      <c r="A88" s="35" t="s">
        <v>70</v>
      </c>
    </row>
    <row r="89" spans="1:1" ht="14.5" hidden="1" x14ac:dyDescent="0.35">
      <c r="A89" s="35" t="s">
        <v>71</v>
      </c>
    </row>
    <row r="90" spans="1:1" ht="14.5" hidden="1" x14ac:dyDescent="0.35">
      <c r="A90" s="35" t="s">
        <v>84</v>
      </c>
    </row>
    <row r="91" spans="1:1" ht="14.5" hidden="1" x14ac:dyDescent="0.35">
      <c r="A91" s="35" t="s">
        <v>83</v>
      </c>
    </row>
    <row r="92" spans="1:1" ht="14.5" hidden="1" x14ac:dyDescent="0.35">
      <c r="A92" s="35" t="s">
        <v>88</v>
      </c>
    </row>
    <row r="93" spans="1:1" ht="14.5" hidden="1" x14ac:dyDescent="0.35">
      <c r="A93" s="35" t="s">
        <v>87</v>
      </c>
    </row>
    <row r="94" spans="1:1" ht="14.5" hidden="1" x14ac:dyDescent="0.35">
      <c r="A94" s="35" t="s">
        <v>95</v>
      </c>
    </row>
    <row r="95" spans="1:1" ht="14.5" hidden="1" x14ac:dyDescent="0.35">
      <c r="A95" s="35" t="s">
        <v>94</v>
      </c>
    </row>
    <row r="96" spans="1:1" ht="14.5" hidden="1" x14ac:dyDescent="0.35">
      <c r="A96" s="35" t="s">
        <v>101</v>
      </c>
    </row>
    <row r="97" spans="1:1" ht="14.5" hidden="1" x14ac:dyDescent="0.35">
      <c r="A97" s="35" t="s">
        <v>100</v>
      </c>
    </row>
    <row r="98" spans="1:1" ht="14.5" hidden="1" x14ac:dyDescent="0.35">
      <c r="A98" s="35" t="s">
        <v>107</v>
      </c>
    </row>
    <row r="99" spans="1:1" ht="14.5" hidden="1" x14ac:dyDescent="0.35">
      <c r="A99" s="35" t="s">
        <v>103</v>
      </c>
    </row>
    <row r="100" spans="1:1" ht="14.5" hidden="1" x14ac:dyDescent="0.35">
      <c r="A100" s="35" t="s">
        <v>110</v>
      </c>
    </row>
    <row r="101" spans="1:1" ht="14.5" hidden="1" x14ac:dyDescent="0.35">
      <c r="A101" s="35" t="s">
        <v>109</v>
      </c>
    </row>
    <row r="102" spans="1:1" ht="14.5" hidden="1" x14ac:dyDescent="0.35">
      <c r="A102" s="35" t="s">
        <v>113</v>
      </c>
    </row>
    <row r="103" spans="1:1" ht="14.5" hidden="1" x14ac:dyDescent="0.35">
      <c r="A103" s="35" t="s">
        <v>103</v>
      </c>
    </row>
    <row r="104" spans="1:1" ht="14.5" x14ac:dyDescent="0.35">
      <c r="A104" s="35" t="s">
        <v>116</v>
      </c>
    </row>
    <row r="105" spans="1:1" ht="14.5" x14ac:dyDescent="0.35">
      <c r="A105" s="35" t="s">
        <v>115</v>
      </c>
    </row>
    <row r="106" spans="1:1" ht="14.5" x14ac:dyDescent="0.35">
      <c r="A106" s="35"/>
    </row>
    <row r="107" spans="1:1" ht="14.5" x14ac:dyDescent="0.35">
      <c r="A107" s="35"/>
    </row>
    <row r="108" spans="1:1" ht="14.5" x14ac:dyDescent="0.35">
      <c r="A108" s="35"/>
    </row>
    <row r="109" spans="1:1" ht="14.5" x14ac:dyDescent="0.35">
      <c r="A109" s="35"/>
    </row>
    <row r="110" spans="1:1" ht="14.5" x14ac:dyDescent="0.35">
      <c r="A110" s="35"/>
    </row>
    <row r="111" spans="1:1" ht="14.5" x14ac:dyDescent="0.35">
      <c r="A111" s="35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2023-01-12T15:01:24Z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