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ALL RIVER/"/>
    </mc:Choice>
  </mc:AlternateContent>
  <xr:revisionPtr revIDLastSave="0" documentId="8_{C91CFF6A-960F-42E4-AA75-7134EEA73E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75" i="2" l="1"/>
  <c r="Z65" i="2"/>
  <c r="X75" i="2"/>
  <c r="Z72" i="2"/>
  <c r="W75" i="2" l="1"/>
  <c r="Z62" i="2"/>
  <c r="Z63" i="2"/>
  <c r="Z64" i="2"/>
  <c r="Z61" i="2"/>
  <c r="Z22" i="2"/>
  <c r="V21" i="2"/>
  <c r="V75" i="2" s="1"/>
  <c r="Z70" i="2"/>
  <c r="U75" i="2"/>
  <c r="T75" i="2"/>
  <c r="Z9" i="2"/>
  <c r="S41" i="2"/>
  <c r="Z41" i="2" s="1"/>
  <c r="Z42" i="2"/>
  <c r="R75" i="2"/>
  <c r="Q45" i="2"/>
  <c r="Z45" i="2" s="1"/>
  <c r="Z46" i="2"/>
  <c r="Z57" i="2"/>
  <c r="Z59" i="2"/>
  <c r="P58" i="2"/>
  <c r="Z58" i="2" s="1"/>
  <c r="P56" i="2"/>
  <c r="Z40" i="2"/>
  <c r="O39" i="2"/>
  <c r="O75" i="2" s="1"/>
  <c r="N75" i="2"/>
  <c r="Z8" i="2"/>
  <c r="Z21" i="2" l="1"/>
  <c r="P75" i="2"/>
  <c r="S75" i="2"/>
  <c r="Q75" i="2"/>
  <c r="Z56" i="2"/>
  <c r="Z39" i="2"/>
  <c r="Z44" i="2"/>
  <c r="M43" i="2"/>
  <c r="Z43" i="2" s="1"/>
  <c r="Z38" i="2"/>
  <c r="L37" i="2"/>
  <c r="L75" i="2" s="1"/>
  <c r="Z30" i="2"/>
  <c r="K29" i="2"/>
  <c r="Z29" i="2" s="1"/>
  <c r="I75" i="2"/>
  <c r="Z69" i="2"/>
  <c r="H75" i="2"/>
  <c r="Z37" i="2" l="1"/>
  <c r="K75" i="2"/>
  <c r="M75" i="2"/>
</calcChain>
</file>

<file path=xl/sharedStrings.xml><?xml version="1.0" encoding="utf-8"?>
<sst xmlns="http://schemas.openxmlformats.org/spreadsheetml/2006/main" count="245" uniqueCount="157">
  <si>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</si>
  <si>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</si>
  <si>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</si>
  <si>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</si>
  <si>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</si>
  <si>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</si>
  <si>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</si>
  <si>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</si>
  <si>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</si>
  <si>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</si>
  <si>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</si>
  <si>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</si>
  <si>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</si>
  <si>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</si>
  <si>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</si>
  <si>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</si>
  <si>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</si>
  <si>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</si>
  <si>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</si>
  <si>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</si>
  <si>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</si>
  <si>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DTA</t>
  </si>
  <si>
    <t>UI</t>
  </si>
  <si>
    <t>4400-3067</t>
  </si>
  <si>
    <t>K103</t>
  </si>
  <si>
    <t>INITIAL BUDGET FY22</t>
  </si>
  <si>
    <t>DTA WPP EXPANSION FUNDS</t>
  </si>
  <si>
    <t>JULY 1, 2022-SEPT 30, 2022</t>
  </si>
  <si>
    <t>F20223067</t>
  </si>
  <si>
    <t>CT EOL 23CCFRIVWP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</si>
  <si>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</si>
  <si>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</si>
  <si>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</si>
  <si>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</si>
  <si>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</si>
  <si>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</si>
  <si>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</si>
  <si>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</si>
  <si>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</si>
  <si>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</si>
  <si>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23CCFRIVNEGREA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</si>
  <si>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</si>
  <si>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</si>
  <si>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</si>
  <si>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</si>
  <si>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</si>
  <si>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</si>
  <si>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</si>
  <si>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</si>
  <si>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</si>
  <si>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</si>
  <si>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</si>
  <si>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</si>
  <si>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</si>
  <si>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</si>
  <si>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</si>
  <si>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</si>
  <si>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</si>
  <si>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</si>
  <si>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</si>
  <si>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</si>
  <si>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</si>
  <si>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</si>
  <si>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</si>
  <si>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</si>
  <si>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CT EOL 23CCFRIVSOSWTF</t>
  </si>
  <si>
    <t>WTRUSTF23</t>
  </si>
  <si>
    <t>7003-0135</t>
  </si>
  <si>
    <t>K264</t>
  </si>
  <si>
    <t>BUDGET #5 FY23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</si>
  <si>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</si>
  <si>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</si>
  <si>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</si>
  <si>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</si>
  <si>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</si>
  <si>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</si>
  <si>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</si>
  <si>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</si>
  <si>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</si>
  <si>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</si>
  <si>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</si>
  <si>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</si>
  <si>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</si>
  <si>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</si>
  <si>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</si>
  <si>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</si>
  <si>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OCTOBER 1, 2022-JUNE 30,  2023</t>
  </si>
  <si>
    <t>FWIADWK23B</t>
  </si>
  <si>
    <t>TO ADD FY23 DISLOCATED WORKER FUND</t>
  </si>
  <si>
    <t>BUDGET #8 FY23 DECEMBER 8,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</si>
  <si>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</si>
  <si>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</si>
  <si>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</si>
  <si>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</si>
  <si>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</si>
  <si>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</si>
  <si>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</si>
  <si>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</si>
  <si>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</si>
  <si>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</si>
  <si>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</si>
  <si>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</si>
  <si>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</si>
  <si>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</si>
  <si>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</si>
  <si>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</si>
  <si>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FAIN #</t>
  </si>
  <si>
    <t>CT EOL 23CCFRIVETSUI</t>
  </si>
  <si>
    <t>DV35786-21-55-5-25</t>
  </si>
  <si>
    <t>CT EOL 23CCFRIVTRADE</t>
  </si>
  <si>
    <t>TA38685-22-55-A-25</t>
  </si>
  <si>
    <t>AA-38535-22-55-A-25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</si>
  <si>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</si>
  <si>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</si>
  <si>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</si>
  <si>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</si>
  <si>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</si>
  <si>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</si>
  <si>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TO ADD TRADE FUNDS</t>
  </si>
  <si>
    <t>DUNS 947581567</t>
  </si>
  <si>
    <t>BUDGET #13 FY23 JANUARY 25, 2023</t>
  </si>
  <si>
    <t>BUDGET #14 FY23</t>
  </si>
  <si>
    <t>MCB</t>
  </si>
  <si>
    <t>FH126A21VR</t>
  </si>
  <si>
    <t>4110-3021</t>
  </si>
  <si>
    <t>K222</t>
  </si>
  <si>
    <t>DOE-Infrastructure</t>
  </si>
  <si>
    <t>FV002A2122</t>
  </si>
  <si>
    <t>7038-0107</t>
  </si>
  <si>
    <t>K123</t>
  </si>
  <si>
    <t>DOE-WDB Support</t>
  </si>
  <si>
    <t>DOE2022</t>
  </si>
  <si>
    <t>7035-0002</t>
  </si>
  <si>
    <t>K228</t>
  </si>
  <si>
    <t>MRC</t>
  </si>
  <si>
    <t>F100VR0021</t>
  </si>
  <si>
    <t>4120-0020</t>
  </si>
  <si>
    <t>K133</t>
  </si>
  <si>
    <t>TO ADD PARTNER FUNDS</t>
  </si>
  <si>
    <t>BUDGET #14 FY23 FEB. 7, 2023</t>
  </si>
  <si>
    <t>BUDGET #15 FY23</t>
  </si>
  <si>
    <t>APPRENTICE  (SERVICE DATES: 7/1/2020-6/30/2023)</t>
  </si>
  <si>
    <t>FAPAE21</t>
  </si>
  <si>
    <t>7003-1785</t>
  </si>
  <si>
    <t>HB55</t>
  </si>
  <si>
    <t>TO ADD APPRENTICE FUNDS</t>
  </si>
  <si>
    <t>BUDGET #15 FY23 FEB.14, 2023</t>
  </si>
  <si>
    <t>BUDGET #16 FY23</t>
  </si>
  <si>
    <t>VENDOR CODE</t>
  </si>
  <si>
    <t>UEI #</t>
  </si>
  <si>
    <t>VC6000192090</t>
  </si>
  <si>
    <t>PZNVFLKJGLX9</t>
  </si>
  <si>
    <t>BUDGET #16 FY23 APRIL 10, 2023</t>
  </si>
  <si>
    <t>NATIONAL SCSEP CWI</t>
  </si>
  <si>
    <t>DCSSCSEP23</t>
  </si>
  <si>
    <t>7003-0006</t>
  </si>
  <si>
    <t>K246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</si>
</sst>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/>
    <xf numFmtId="0" fontId="1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44" fontId="8" fillId="0" borderId="3" xfId="1" applyFont="1" applyFill="1" applyBorder="1" applyAlignment="1">
      <alignment horizontal="center"/>
    </xf>
    <xf numFmtId="7" fontId="7" fillId="0" borderId="0" xfId="0" applyNumberFormat="1" applyFont="1"/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7" fillId="0" borderId="2" xfId="0" applyFont="1" applyBorder="1" applyAlignment="1">
      <alignment horizontal="center"/>
    </xf>
    <xf numFmtId="0" fontId="8" fillId="0" borderId="2" xfId="0" applyFont="1" applyBorder="1"/>
    <xf numFmtId="0" fontId="14" fillId="0" borderId="2" xfId="0" quotePrefix="1" applyFont="1" applyBorder="1" applyAlignment="1">
      <alignment horizontal="center" vertical="center" wrapText="1"/>
    </xf>
    <xf numFmtId="7" fontId="8" fillId="0" borderId="8" xfId="1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44" fontId="8" fillId="0" borderId="2" xfId="1" applyFont="1" applyFill="1" applyBorder="1" applyAlignment="1">
      <alignment horizontal="center" wrapText="1"/>
    </xf>
    <xf numFmtId="44" fontId="8" fillId="0" borderId="2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8" fillId="2" borderId="12" xfId="0" applyFont="1" applyFill="1" applyBorder="1" applyAlignment="1">
      <alignment horizontal="center" vertical="center" wrapText="1"/>
    </xf>
    <xf numFmtId="7" fontId="8" fillId="0" borderId="2" xfId="1" applyNumberFormat="1" applyFont="1" applyFill="1" applyBorder="1"/>
    <xf numFmtId="43" fontId="8" fillId="0" borderId="8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7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4" fillId="0" borderId="0" xfId="0" applyFont="1" applyBorder="1" applyAlignment="1"/>
    <xf numFmtId="0" fontId="8" fillId="0" borderId="0" xfId="0" applyFont="1" applyBorder="1" applyAlignment="1"/>
    <xf numFmtId="0" fontId="15" fillId="0" borderId="0" xfId="0" applyFont="1" applyBorder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0"/>
  <sheetViews>
    <sheetView tabSelected="1" topLeftCell="A2" zoomScale="120" zoomScaleNormal="120" workbookViewId="0">
      <selection activeCell="A64" sqref="A64:XFD64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7" style="2" customWidth="1"/>
    <col min="8" max="8" width="18.54296875" style="2" hidden="1" customWidth="1"/>
    <col min="9" max="9" width="18" style="2" hidden="1" customWidth="1"/>
    <col min="10" max="17" width="18.54296875" style="2" hidden="1" customWidth="1"/>
    <col min="18" max="24" width="18" style="2" hidden="1" customWidth="1"/>
    <col min="25" max="25" width="18" style="2" customWidth="1"/>
    <col min="26" max="26" width="12.1796875" style="3" hidden="1" customWidth="1"/>
    <col min="27" max="27" width="13.26953125" style="3" bestFit="1" customWidth="1"/>
    <col min="28" max="16384" width="9.1796875" style="3"/>
  </cols>
  <sheetData>
    <row r="1" spans="1:26" ht="20.5" x14ac:dyDescent="0.45">
      <c r="A1" s="3" t="s">
        <v>11</v>
      </c>
      <c r="B1" s="91" t="s">
        <v>10</v>
      </c>
      <c r="C1" s="92"/>
      <c r="D1" s="92"/>
      <c r="E1" s="92"/>
      <c r="F1" s="9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ht="20.5" x14ac:dyDescent="0.45">
      <c r="A2" s="38" t="s">
        <v>7</v>
      </c>
      <c r="B2" s="6"/>
      <c r="C2" s="6"/>
      <c r="D2" s="6"/>
      <c r="E2" s="7"/>
      <c r="F2" s="7"/>
      <c r="G2" s="7"/>
    </row>
    <row r="3" spans="1:26" ht="20.5" x14ac:dyDescent="0.45">
      <c r="A3" s="4" t="s">
        <v>12</v>
      </c>
      <c r="C3" s="1"/>
    </row>
    <row r="4" spans="1:26" ht="21" thickBot="1" x14ac:dyDescent="0.5">
      <c r="A4" s="4"/>
      <c r="B4" s="5"/>
      <c r="C4" s="1"/>
    </row>
    <row r="5" spans="1:26" s="9" customFormat="1" ht="33.5" customHeight="1" thickBot="1" x14ac:dyDescent="0.4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8" t="s">
        <v>106</v>
      </c>
      <c r="H5" s="39" t="s">
        <v>25</v>
      </c>
      <c r="I5" s="68" t="s">
        <v>39</v>
      </c>
      <c r="J5" s="39"/>
      <c r="K5" s="68" t="s">
        <v>47</v>
      </c>
      <c r="L5" s="68" t="s">
        <v>50</v>
      </c>
      <c r="M5" s="68" t="s">
        <v>59</v>
      </c>
      <c r="N5" s="68" t="s">
        <v>69</v>
      </c>
      <c r="O5" s="68" t="s">
        <v>72</v>
      </c>
      <c r="P5" s="68" t="s">
        <v>78</v>
      </c>
      <c r="Q5" s="68" t="s">
        <v>85</v>
      </c>
      <c r="R5" s="68" t="s">
        <v>90</v>
      </c>
      <c r="S5" s="68" t="s">
        <v>96</v>
      </c>
      <c r="T5" s="68" t="s">
        <v>100</v>
      </c>
      <c r="U5" s="68" t="s">
        <v>102</v>
      </c>
      <c r="V5" s="68" t="s">
        <v>105</v>
      </c>
      <c r="W5" s="68" t="s">
        <v>121</v>
      </c>
      <c r="X5" s="68" t="s">
        <v>140</v>
      </c>
      <c r="Y5" s="68" t="s">
        <v>147</v>
      </c>
      <c r="Z5" s="8" t="s">
        <v>6</v>
      </c>
    </row>
    <row r="6" spans="1:26" s="9" customFormat="1" ht="14.5" hidden="1" x14ac:dyDescent="0.35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3"/>
    </row>
    <row r="7" spans="1:26" s="9" customFormat="1" ht="14.5" hidden="1" x14ac:dyDescent="0.35">
      <c r="A7" s="10" t="s">
        <v>65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21"/>
    </row>
    <row r="8" spans="1:26" s="9" customFormat="1" ht="15" hidden="1" x14ac:dyDescent="0.35">
      <c r="A8" s="40" t="s">
        <v>13</v>
      </c>
      <c r="B8" s="11" t="s">
        <v>42</v>
      </c>
      <c r="C8" s="58" t="s">
        <v>66</v>
      </c>
      <c r="D8" s="76" t="s">
        <v>67</v>
      </c>
      <c r="E8" s="77" t="s">
        <v>68</v>
      </c>
      <c r="F8" s="10" t="s">
        <v>20</v>
      </c>
      <c r="G8" s="10"/>
      <c r="H8" s="41"/>
      <c r="I8" s="41"/>
      <c r="J8" s="41"/>
      <c r="K8" s="41"/>
      <c r="L8" s="41"/>
      <c r="M8" s="41"/>
      <c r="N8" s="71">
        <v>95000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53">
        <f>SUM(N8)</f>
        <v>95000</v>
      </c>
    </row>
    <row r="9" spans="1:26" s="9" customFormat="1" ht="15" hidden="1" thickBot="1" x14ac:dyDescent="0.4">
      <c r="A9" s="44" t="s">
        <v>15</v>
      </c>
      <c r="B9" s="66" t="s">
        <v>35</v>
      </c>
      <c r="C9" s="78" t="s">
        <v>91</v>
      </c>
      <c r="D9" s="76" t="s">
        <v>92</v>
      </c>
      <c r="E9" s="76" t="s">
        <v>93</v>
      </c>
      <c r="F9" s="11" t="s">
        <v>14</v>
      </c>
      <c r="G9" s="11"/>
      <c r="H9" s="41"/>
      <c r="I9" s="41"/>
      <c r="J9" s="41"/>
      <c r="K9" s="41"/>
      <c r="L9" s="41"/>
      <c r="M9" s="41"/>
      <c r="N9" s="71"/>
      <c r="O9" s="71"/>
      <c r="P9" s="71"/>
      <c r="Q9" s="71"/>
      <c r="R9" s="71">
        <v>426306.5</v>
      </c>
      <c r="S9" s="71"/>
      <c r="T9" s="71">
        <v>426306.5</v>
      </c>
      <c r="U9" s="71"/>
      <c r="V9" s="71"/>
      <c r="W9" s="71"/>
      <c r="X9" s="71"/>
      <c r="Y9" s="71"/>
      <c r="Z9" s="53">
        <f>SUM(R9:T9)</f>
        <v>852613</v>
      </c>
    </row>
    <row r="10" spans="1:26" s="9" customFormat="1" ht="15" hidden="1" thickTop="1" x14ac:dyDescent="0.35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4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53"/>
    </row>
    <row r="11" spans="1:26" s="9" customFormat="1" ht="14.5" hidden="1" x14ac:dyDescent="0.35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4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53"/>
    </row>
    <row r="12" spans="1:26" s="9" customFormat="1" ht="14.5" hidden="1" x14ac:dyDescent="0.35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4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53"/>
    </row>
    <row r="13" spans="1:26" s="9" customFormat="1" ht="14.5" hidden="1" x14ac:dyDescent="0.35">
      <c r="A13" s="10" t="s">
        <v>107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41"/>
      <c r="M13" s="4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53"/>
    </row>
    <row r="14" spans="1:26" s="9" customFormat="1" ht="14.5" hidden="1" x14ac:dyDescent="0.35">
      <c r="A14" s="54" t="s">
        <v>19</v>
      </c>
      <c r="B14" s="11"/>
      <c r="C14" s="35"/>
      <c r="D14" s="35"/>
      <c r="E14" s="36"/>
      <c r="F14" s="50"/>
      <c r="G14" s="64" t="s">
        <v>108</v>
      </c>
      <c r="H14" s="41"/>
      <c r="I14" s="41"/>
      <c r="J14" s="41"/>
      <c r="K14" s="41"/>
      <c r="L14" s="41"/>
      <c r="M14" s="4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53"/>
    </row>
    <row r="15" spans="1:26" s="9" customFormat="1" ht="14.5" hidden="1" x14ac:dyDescent="0.35">
      <c r="A15" s="54" t="s">
        <v>19</v>
      </c>
      <c r="B15" s="11"/>
      <c r="C15" s="35"/>
      <c r="D15" s="35"/>
      <c r="E15" s="36"/>
      <c r="F15" s="50"/>
      <c r="G15" s="64" t="s">
        <v>108</v>
      </c>
      <c r="H15" s="41"/>
      <c r="I15" s="41"/>
      <c r="J15" s="41"/>
      <c r="K15" s="41"/>
      <c r="L15" s="41"/>
      <c r="M15" s="4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53"/>
    </row>
    <row r="16" spans="1:26" s="9" customFormat="1" ht="14.5" hidden="1" x14ac:dyDescent="0.35">
      <c r="A16" s="54" t="s">
        <v>22</v>
      </c>
      <c r="B16" s="11"/>
      <c r="C16" s="10"/>
      <c r="D16" s="49"/>
      <c r="E16" s="60"/>
      <c r="F16" s="10"/>
      <c r="G16" s="10"/>
      <c r="H16" s="41"/>
      <c r="I16" s="41"/>
      <c r="J16" s="41"/>
      <c r="K16" s="41"/>
      <c r="L16" s="41"/>
      <c r="M16" s="4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53"/>
    </row>
    <row r="17" spans="1:26" s="9" customFormat="1" ht="14.5" hidden="1" x14ac:dyDescent="0.35">
      <c r="A17" s="37"/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41"/>
      <c r="M17" s="4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53"/>
    </row>
    <row r="18" spans="1:26" s="9" customFormat="1" ht="15" hidden="1" x14ac:dyDescent="0.35">
      <c r="A18" s="43"/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41"/>
      <c r="M18" s="4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53"/>
    </row>
    <row r="19" spans="1:26" s="9" customFormat="1" ht="14.5" hidden="1" x14ac:dyDescent="0.35">
      <c r="A19" s="27" t="s">
        <v>8</v>
      </c>
      <c r="B19" s="11"/>
      <c r="C19" s="35"/>
      <c r="D19" s="35"/>
      <c r="E19" s="35"/>
      <c r="F19" s="10"/>
      <c r="G19" s="10"/>
      <c r="H19" s="41"/>
      <c r="I19" s="41"/>
      <c r="J19" s="41"/>
      <c r="K19" s="41"/>
      <c r="L19" s="41"/>
      <c r="M19" s="4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53"/>
    </row>
    <row r="20" spans="1:26" s="9" customFormat="1" ht="14.5" hidden="1" x14ac:dyDescent="0.35">
      <c r="A20" s="10" t="s">
        <v>109</v>
      </c>
      <c r="B20" s="11"/>
      <c r="C20" s="35"/>
      <c r="D20" s="35"/>
      <c r="E20" s="35"/>
      <c r="F20" s="10"/>
      <c r="G20" s="10"/>
      <c r="H20" s="41"/>
      <c r="I20" s="41"/>
      <c r="J20" s="41"/>
      <c r="K20" s="41"/>
      <c r="L20" s="41"/>
      <c r="M20" s="4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53"/>
    </row>
    <row r="21" spans="1:26" s="9" customFormat="1" ht="14.5" hidden="1" x14ac:dyDescent="0.35">
      <c r="A21" s="37" t="s">
        <v>113</v>
      </c>
      <c r="B21" s="11" t="s">
        <v>42</v>
      </c>
      <c r="C21" s="60" t="s">
        <v>114</v>
      </c>
      <c r="D21" s="49" t="s">
        <v>115</v>
      </c>
      <c r="E21" s="49" t="s">
        <v>116</v>
      </c>
      <c r="F21" s="10">
        <v>17.245000000000001</v>
      </c>
      <c r="G21" s="64" t="s">
        <v>110</v>
      </c>
      <c r="H21" s="41"/>
      <c r="I21" s="41"/>
      <c r="J21" s="41"/>
      <c r="K21" s="41"/>
      <c r="L21" s="41"/>
      <c r="M21" s="41"/>
      <c r="N21" s="71"/>
      <c r="O21" s="71"/>
      <c r="P21" s="71"/>
      <c r="Q21" s="71"/>
      <c r="R21" s="71"/>
      <c r="S21" s="71"/>
      <c r="T21" s="71"/>
      <c r="U21" s="71"/>
      <c r="V21" s="71">
        <f>98881.8068965517-1</f>
        <v>98880.806896551701</v>
      </c>
      <c r="W21" s="71"/>
      <c r="X21" s="71"/>
      <c r="Y21" s="71"/>
      <c r="Z21" s="53">
        <f>SUM(V21)</f>
        <v>98880.806896551701</v>
      </c>
    </row>
    <row r="22" spans="1:26" s="9" customFormat="1" ht="14.5" hidden="1" x14ac:dyDescent="0.35">
      <c r="A22" s="37" t="s">
        <v>113</v>
      </c>
      <c r="B22" s="11" t="s">
        <v>117</v>
      </c>
      <c r="C22" s="60" t="s">
        <v>114</v>
      </c>
      <c r="D22" s="49" t="s">
        <v>115</v>
      </c>
      <c r="E22" s="49" t="s">
        <v>116</v>
      </c>
      <c r="F22" s="10">
        <v>17.245000000000001</v>
      </c>
      <c r="G22" s="64" t="s">
        <v>110</v>
      </c>
      <c r="H22" s="41"/>
      <c r="I22" s="41"/>
      <c r="J22" s="41"/>
      <c r="K22" s="41"/>
      <c r="L22" s="41"/>
      <c r="M22" s="41"/>
      <c r="N22" s="71"/>
      <c r="O22" s="71"/>
      <c r="P22" s="71"/>
      <c r="Q22" s="71"/>
      <c r="R22" s="71"/>
      <c r="S22" s="71"/>
      <c r="T22" s="71"/>
      <c r="U22" s="71"/>
      <c r="V22" s="71">
        <v>1</v>
      </c>
      <c r="W22" s="71"/>
      <c r="X22" s="71"/>
      <c r="Y22" s="71"/>
      <c r="Z22" s="53">
        <f>SUM(V22)</f>
        <v>1</v>
      </c>
    </row>
    <row r="23" spans="1:26" s="9" customFormat="1" ht="14.5" hidden="1" x14ac:dyDescent="0.35">
      <c r="A23" s="37"/>
      <c r="B23" s="11"/>
      <c r="C23" s="10"/>
      <c r="D23" s="10"/>
      <c r="E23" s="10"/>
      <c r="F23" s="10"/>
      <c r="G23" s="10"/>
      <c r="H23" s="41"/>
      <c r="I23" s="41"/>
      <c r="J23" s="41"/>
      <c r="K23" s="41"/>
      <c r="L23" s="41"/>
      <c r="M23" s="4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53"/>
    </row>
    <row r="24" spans="1:26" s="9" customFormat="1" ht="14.5" hidden="1" x14ac:dyDescent="0.35">
      <c r="A24" s="48"/>
      <c r="B24" s="11"/>
      <c r="C24" s="10"/>
      <c r="D24" s="10"/>
      <c r="E24" s="10"/>
      <c r="F24" s="10"/>
      <c r="G24" s="10"/>
      <c r="H24" s="41"/>
      <c r="I24" s="41"/>
      <c r="J24" s="41"/>
      <c r="K24" s="41"/>
      <c r="L24" s="41"/>
      <c r="M24" s="4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53"/>
    </row>
    <row r="25" spans="1:26" s="9" customFormat="1" ht="15" hidden="1" x14ac:dyDescent="0.35">
      <c r="A25" s="43"/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41"/>
      <c r="M25" s="4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53"/>
    </row>
    <row r="26" spans="1:26" s="9" customFormat="1" ht="14.5" hidden="1" x14ac:dyDescent="0.35">
      <c r="A26" s="27" t="s">
        <v>8</v>
      </c>
      <c r="B26" s="11"/>
      <c r="C26" s="35"/>
      <c r="D26" s="35"/>
      <c r="E26" s="35"/>
      <c r="F26" s="10"/>
      <c r="G26" s="10"/>
      <c r="H26" s="41"/>
      <c r="I26" s="41"/>
      <c r="J26" s="41"/>
      <c r="K26" s="41"/>
      <c r="L26" s="41"/>
      <c r="M26" s="4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53"/>
    </row>
    <row r="27" spans="1:26" s="9" customFormat="1" ht="14.5" hidden="1" x14ac:dyDescent="0.35">
      <c r="A27" s="10" t="s">
        <v>40</v>
      </c>
      <c r="B27" s="11"/>
      <c r="C27" s="35"/>
      <c r="D27" s="35"/>
      <c r="E27" s="35"/>
      <c r="F27" s="10"/>
      <c r="G27" s="10"/>
      <c r="H27" s="41"/>
      <c r="I27" s="41"/>
      <c r="J27" s="41"/>
      <c r="K27" s="41"/>
      <c r="L27" s="41"/>
      <c r="M27" s="4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53"/>
    </row>
    <row r="28" spans="1:26" s="9" customFormat="1" ht="14.5" hidden="1" x14ac:dyDescent="0.35">
      <c r="A28" s="65"/>
      <c r="B28" s="11"/>
      <c r="C28" s="10"/>
      <c r="D28" s="10"/>
      <c r="E28" s="10"/>
      <c r="F28" s="10"/>
      <c r="G28" s="10"/>
      <c r="H28" s="41"/>
      <c r="I28" s="41"/>
      <c r="J28" s="4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53"/>
    </row>
    <row r="29" spans="1:26" s="9" customFormat="1" ht="14.5" hidden="1" x14ac:dyDescent="0.35">
      <c r="A29" s="69" t="s">
        <v>41</v>
      </c>
      <c r="B29" s="66" t="s">
        <v>42</v>
      </c>
      <c r="C29" s="10" t="s">
        <v>43</v>
      </c>
      <c r="D29" s="10" t="s">
        <v>44</v>
      </c>
      <c r="E29" s="10" t="s">
        <v>45</v>
      </c>
      <c r="F29" s="10">
        <v>17.225000000000001</v>
      </c>
      <c r="G29" s="10"/>
      <c r="H29" s="41"/>
      <c r="I29" s="41"/>
      <c r="J29" s="41"/>
      <c r="K29" s="71">
        <f>129303.3-1</f>
        <v>129302.3</v>
      </c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53">
        <f>SUM(K29)</f>
        <v>129302.3</v>
      </c>
    </row>
    <row r="30" spans="1:26" s="9" customFormat="1" ht="14.5" hidden="1" x14ac:dyDescent="0.35">
      <c r="A30" s="69" t="s">
        <v>41</v>
      </c>
      <c r="B30" s="70" t="s">
        <v>46</v>
      </c>
      <c r="C30" s="10" t="s">
        <v>43</v>
      </c>
      <c r="D30" s="10" t="s">
        <v>44</v>
      </c>
      <c r="E30" s="10" t="s">
        <v>45</v>
      </c>
      <c r="F30" s="10">
        <v>17.225000000000001</v>
      </c>
      <c r="G30" s="10"/>
      <c r="H30" s="41"/>
      <c r="I30" s="41"/>
      <c r="J30" s="41"/>
      <c r="K30" s="71">
        <v>1</v>
      </c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53">
        <f>SUM(K30)</f>
        <v>1</v>
      </c>
    </row>
    <row r="31" spans="1:26" s="9" customFormat="1" ht="14.5" hidden="1" x14ac:dyDescent="0.35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53"/>
    </row>
    <row r="32" spans="1:26" s="9" customFormat="1" ht="14.5" hidden="1" x14ac:dyDescent="0.35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53"/>
    </row>
    <row r="33" spans="1:27" s="9" customFormat="1" ht="14.5" hidden="1" x14ac:dyDescent="0.35">
      <c r="A33" s="37"/>
      <c r="B33" s="11"/>
      <c r="C33" s="35"/>
      <c r="D33" s="35"/>
      <c r="E33" s="36"/>
      <c r="F33" s="10"/>
      <c r="G33" s="10"/>
      <c r="H33" s="41"/>
      <c r="I33" s="41"/>
      <c r="J33" s="4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53"/>
    </row>
    <row r="34" spans="1:27" s="9" customFormat="1" ht="14.5" hidden="1" x14ac:dyDescent="0.35">
      <c r="A34" s="37"/>
      <c r="B34" s="11"/>
      <c r="C34" s="35"/>
      <c r="D34" s="35"/>
      <c r="E34" s="36"/>
      <c r="F34" s="10"/>
      <c r="G34" s="10"/>
      <c r="H34" s="41"/>
      <c r="I34" s="41"/>
      <c r="J34" s="4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53"/>
    </row>
    <row r="35" spans="1:27" s="9" customFormat="1" ht="14.5" hidden="1" x14ac:dyDescent="0.35">
      <c r="A35" s="27" t="s">
        <v>8</v>
      </c>
      <c r="B35" s="11"/>
      <c r="C35" s="35"/>
      <c r="D35" s="35"/>
      <c r="E35" s="36"/>
      <c r="F35" s="10"/>
      <c r="G35" s="10"/>
      <c r="H35" s="41"/>
      <c r="I35" s="41"/>
      <c r="J35" s="4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53"/>
    </row>
    <row r="36" spans="1:27" s="9" customFormat="1" ht="14.5" hidden="1" x14ac:dyDescent="0.35">
      <c r="A36" s="10" t="s">
        <v>53</v>
      </c>
      <c r="B36" s="11"/>
      <c r="C36" s="35"/>
      <c r="D36" s="35"/>
      <c r="E36" s="36"/>
      <c r="F36" s="10"/>
      <c r="G36" s="10"/>
      <c r="H36" s="41"/>
      <c r="I36" s="41"/>
      <c r="J36" s="4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53"/>
    </row>
    <row r="37" spans="1:27" s="9" customFormat="1" ht="15.5" hidden="1" x14ac:dyDescent="0.35">
      <c r="A37" s="73" t="s">
        <v>54</v>
      </c>
      <c r="B37" s="11" t="s">
        <v>55</v>
      </c>
      <c r="C37" s="10" t="s">
        <v>56</v>
      </c>
      <c r="D37" s="74" t="s">
        <v>57</v>
      </c>
      <c r="E37" s="74">
        <v>6501</v>
      </c>
      <c r="F37" s="11">
        <v>17.259</v>
      </c>
      <c r="G37" s="81" t="s">
        <v>111</v>
      </c>
      <c r="H37" s="41"/>
      <c r="I37" s="41"/>
      <c r="J37" s="41"/>
      <c r="K37" s="71"/>
      <c r="L37" s="71">
        <f>963520-1</f>
        <v>963519</v>
      </c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53">
        <f>SUM(L37)</f>
        <v>963519</v>
      </c>
    </row>
    <row r="38" spans="1:27" s="9" customFormat="1" ht="15.5" hidden="1" x14ac:dyDescent="0.35">
      <c r="A38" s="73" t="s">
        <v>54</v>
      </c>
      <c r="B38" s="11" t="s">
        <v>58</v>
      </c>
      <c r="C38" s="10" t="s">
        <v>56</v>
      </c>
      <c r="D38" s="74" t="s">
        <v>57</v>
      </c>
      <c r="E38" s="74">
        <v>6501</v>
      </c>
      <c r="F38" s="11">
        <v>17.259</v>
      </c>
      <c r="G38" s="81" t="s">
        <v>111</v>
      </c>
      <c r="H38" s="41"/>
      <c r="I38" s="41"/>
      <c r="J38" s="41"/>
      <c r="K38" s="71"/>
      <c r="L38" s="71">
        <v>1</v>
      </c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53">
        <f>SUM(L38)</f>
        <v>1</v>
      </c>
    </row>
    <row r="39" spans="1:27" s="9" customFormat="1" ht="15.5" hidden="1" x14ac:dyDescent="0.35">
      <c r="A39" s="42" t="s">
        <v>75</v>
      </c>
      <c r="B39" s="11" t="s">
        <v>55</v>
      </c>
      <c r="C39" s="49" t="s">
        <v>76</v>
      </c>
      <c r="D39" s="75" t="s">
        <v>77</v>
      </c>
      <c r="E39" s="75">
        <v>6502</v>
      </c>
      <c r="F39" s="10">
        <v>17.257999999999999</v>
      </c>
      <c r="G39" s="81" t="s">
        <v>111</v>
      </c>
      <c r="H39" s="41"/>
      <c r="I39" s="41"/>
      <c r="J39" s="41"/>
      <c r="K39" s="71"/>
      <c r="L39" s="71"/>
      <c r="M39" s="71"/>
      <c r="N39" s="71"/>
      <c r="O39" s="71">
        <f>162422-1</f>
        <v>162421</v>
      </c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53">
        <f>SUM(O39)</f>
        <v>162421</v>
      </c>
    </row>
    <row r="40" spans="1:27" s="9" customFormat="1" ht="15.5" hidden="1" x14ac:dyDescent="0.35">
      <c r="A40" s="42" t="s">
        <v>75</v>
      </c>
      <c r="B40" s="11" t="s">
        <v>58</v>
      </c>
      <c r="C40" s="49" t="s">
        <v>76</v>
      </c>
      <c r="D40" s="75" t="s">
        <v>77</v>
      </c>
      <c r="E40" s="75">
        <v>6502</v>
      </c>
      <c r="F40" s="10">
        <v>17.257999999999999</v>
      </c>
      <c r="G40" s="81" t="s">
        <v>111</v>
      </c>
      <c r="H40" s="41"/>
      <c r="I40" s="41"/>
      <c r="J40" s="41"/>
      <c r="K40" s="71"/>
      <c r="L40" s="71"/>
      <c r="M40" s="71"/>
      <c r="N40" s="71"/>
      <c r="O40" s="71">
        <v>1</v>
      </c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53">
        <f>SUM(O40)</f>
        <v>1</v>
      </c>
    </row>
    <row r="41" spans="1:27" s="9" customFormat="1" ht="15.5" hidden="1" x14ac:dyDescent="0.35">
      <c r="A41" s="42" t="s">
        <v>75</v>
      </c>
      <c r="B41" s="11" t="s">
        <v>86</v>
      </c>
      <c r="C41" s="10" t="s">
        <v>97</v>
      </c>
      <c r="D41" s="75" t="s">
        <v>77</v>
      </c>
      <c r="E41" s="75">
        <v>6502</v>
      </c>
      <c r="F41" s="10">
        <v>17.257999999999999</v>
      </c>
      <c r="G41" s="81" t="s">
        <v>111</v>
      </c>
      <c r="H41" s="41"/>
      <c r="I41" s="41"/>
      <c r="J41" s="41"/>
      <c r="K41" s="71"/>
      <c r="L41" s="71"/>
      <c r="M41" s="71"/>
      <c r="N41" s="71"/>
      <c r="O41" s="71"/>
      <c r="P41" s="71"/>
      <c r="Q41" s="71"/>
      <c r="R41" s="71"/>
      <c r="S41" s="71">
        <f>699956-1</f>
        <v>699955</v>
      </c>
      <c r="T41" s="71"/>
      <c r="U41" s="71"/>
      <c r="V41" s="71"/>
      <c r="W41" s="71"/>
      <c r="X41" s="71"/>
      <c r="Y41" s="71"/>
      <c r="Z41" s="53">
        <f>SUM(R41:S41)</f>
        <v>699955</v>
      </c>
    </row>
    <row r="42" spans="1:27" s="9" customFormat="1" ht="15.5" hidden="1" x14ac:dyDescent="0.35">
      <c r="A42" s="42" t="s">
        <v>75</v>
      </c>
      <c r="B42" s="11" t="s">
        <v>58</v>
      </c>
      <c r="C42" s="10" t="s">
        <v>97</v>
      </c>
      <c r="D42" s="75" t="s">
        <v>77</v>
      </c>
      <c r="E42" s="75">
        <v>6502</v>
      </c>
      <c r="F42" s="10">
        <v>17.257999999999999</v>
      </c>
      <c r="G42" s="81" t="s">
        <v>111</v>
      </c>
      <c r="H42" s="41"/>
      <c r="I42" s="41"/>
      <c r="J42" s="41"/>
      <c r="K42" s="71"/>
      <c r="L42" s="71"/>
      <c r="M42" s="71"/>
      <c r="N42" s="71"/>
      <c r="O42" s="71"/>
      <c r="P42" s="71"/>
      <c r="Q42" s="71"/>
      <c r="R42" s="71"/>
      <c r="S42" s="71">
        <v>1</v>
      </c>
      <c r="T42" s="71"/>
      <c r="U42" s="71"/>
      <c r="V42" s="71"/>
      <c r="W42" s="71"/>
      <c r="X42" s="71"/>
      <c r="Y42" s="71"/>
      <c r="Z42" s="53">
        <f>SUM(R42:S42)</f>
        <v>1</v>
      </c>
    </row>
    <row r="43" spans="1:27" s="9" customFormat="1" ht="15.5" hidden="1" x14ac:dyDescent="0.35">
      <c r="A43" s="37" t="s">
        <v>62</v>
      </c>
      <c r="B43" s="11" t="s">
        <v>55</v>
      </c>
      <c r="C43" s="10" t="s">
        <v>63</v>
      </c>
      <c r="D43" s="75" t="s">
        <v>64</v>
      </c>
      <c r="E43" s="75">
        <v>6503</v>
      </c>
      <c r="F43" s="10">
        <v>17.277999999999999</v>
      </c>
      <c r="G43" s="81" t="s">
        <v>111</v>
      </c>
      <c r="H43" s="41"/>
      <c r="I43" s="41"/>
      <c r="J43" s="41"/>
      <c r="K43" s="71"/>
      <c r="L43" s="71"/>
      <c r="M43" s="71">
        <f>186271-1</f>
        <v>186270</v>
      </c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53">
        <f>SUM(M43)</f>
        <v>186270</v>
      </c>
    </row>
    <row r="44" spans="1:27" s="9" customFormat="1" ht="15.5" hidden="1" x14ac:dyDescent="0.35">
      <c r="A44" s="37" t="s">
        <v>62</v>
      </c>
      <c r="B44" s="11" t="s">
        <v>58</v>
      </c>
      <c r="C44" s="10" t="s">
        <v>63</v>
      </c>
      <c r="D44" s="75" t="s">
        <v>64</v>
      </c>
      <c r="E44" s="75">
        <v>6503</v>
      </c>
      <c r="F44" s="10">
        <v>17.277999999999999</v>
      </c>
      <c r="G44" s="81" t="s">
        <v>111</v>
      </c>
      <c r="H44" s="41"/>
      <c r="I44" s="41"/>
      <c r="J44" s="41"/>
      <c r="K44" s="71"/>
      <c r="L44" s="71"/>
      <c r="M44" s="71">
        <v>1</v>
      </c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53">
        <f>SUM(M44)</f>
        <v>1</v>
      </c>
    </row>
    <row r="45" spans="1:27" s="9" customFormat="1" ht="15.5" hidden="1" x14ac:dyDescent="0.35">
      <c r="A45" s="37" t="s">
        <v>62</v>
      </c>
      <c r="B45" s="11" t="s">
        <v>86</v>
      </c>
      <c r="C45" s="10" t="s">
        <v>87</v>
      </c>
      <c r="D45" s="75" t="s">
        <v>64</v>
      </c>
      <c r="E45" s="74">
        <v>6503</v>
      </c>
      <c r="F45" s="10">
        <v>17.277999999999999</v>
      </c>
      <c r="G45" s="81" t="s">
        <v>111</v>
      </c>
      <c r="H45" s="41"/>
      <c r="I45" s="41"/>
      <c r="J45" s="41"/>
      <c r="K45" s="71"/>
      <c r="L45" s="71"/>
      <c r="M45" s="71"/>
      <c r="N45" s="71"/>
      <c r="O45" s="71"/>
      <c r="P45" s="71"/>
      <c r="Q45" s="71">
        <f>714136-1</f>
        <v>714135</v>
      </c>
      <c r="R45" s="71"/>
      <c r="S45" s="71"/>
      <c r="T45" s="71"/>
      <c r="U45" s="71"/>
      <c r="V45" s="71"/>
      <c r="W45" s="71"/>
      <c r="X45" s="71"/>
      <c r="Y45" s="71"/>
      <c r="Z45" s="53">
        <f>Q45</f>
        <v>714135</v>
      </c>
    </row>
    <row r="46" spans="1:27" s="9" customFormat="1" ht="15.5" hidden="1" x14ac:dyDescent="0.35">
      <c r="A46" s="37" t="s">
        <v>62</v>
      </c>
      <c r="B46" s="11" t="s">
        <v>58</v>
      </c>
      <c r="C46" s="10" t="s">
        <v>87</v>
      </c>
      <c r="D46" s="75" t="s">
        <v>64</v>
      </c>
      <c r="E46" s="74">
        <v>6503</v>
      </c>
      <c r="F46" s="10">
        <v>17.277999999999999</v>
      </c>
      <c r="G46" s="81" t="s">
        <v>111</v>
      </c>
      <c r="H46" s="41"/>
      <c r="I46" s="41"/>
      <c r="J46" s="41"/>
      <c r="K46" s="71"/>
      <c r="L46" s="71"/>
      <c r="M46" s="71"/>
      <c r="N46" s="71"/>
      <c r="O46" s="71"/>
      <c r="P46" s="71"/>
      <c r="Q46" s="71">
        <v>1</v>
      </c>
      <c r="R46" s="71"/>
      <c r="S46" s="71"/>
      <c r="T46" s="71"/>
      <c r="U46" s="71"/>
      <c r="V46" s="71"/>
      <c r="W46" s="71"/>
      <c r="X46" s="71"/>
      <c r="Y46" s="71"/>
      <c r="Z46" s="53">
        <f>Q46</f>
        <v>1</v>
      </c>
    </row>
    <row r="47" spans="1:27" s="9" customFormat="1" ht="14.5" hidden="1" x14ac:dyDescent="0.35">
      <c r="A47" s="37"/>
      <c r="B47" s="11"/>
      <c r="C47" s="50"/>
      <c r="D47" s="10"/>
      <c r="E47" s="11"/>
      <c r="F47" s="10"/>
      <c r="G47" s="10"/>
      <c r="H47" s="41"/>
      <c r="I47" s="41"/>
      <c r="J47" s="4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53"/>
    </row>
    <row r="48" spans="1:27" s="9" customFormat="1" ht="14.5" hidden="1" x14ac:dyDescent="0.35">
      <c r="A48" s="37"/>
      <c r="B48" s="11"/>
      <c r="C48" s="50"/>
      <c r="D48" s="10"/>
      <c r="E48" s="11"/>
      <c r="F48" s="10"/>
      <c r="G48" s="10"/>
      <c r="H48" s="41"/>
      <c r="I48" s="41"/>
      <c r="J48" s="4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53"/>
      <c r="AA48" s="56"/>
    </row>
    <row r="49" spans="1:26" s="9" customFormat="1" ht="14.5" hidden="1" x14ac:dyDescent="0.35">
      <c r="A49" s="37"/>
      <c r="B49" s="11"/>
      <c r="C49" s="58"/>
      <c r="D49" s="10"/>
      <c r="E49" s="11"/>
      <c r="F49" s="10"/>
      <c r="G49" s="10"/>
      <c r="H49" s="41"/>
      <c r="I49" s="41"/>
      <c r="J49" s="4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53"/>
    </row>
    <row r="50" spans="1:26" s="9" customFormat="1" ht="14.5" hidden="1" x14ac:dyDescent="0.35">
      <c r="A50" s="37"/>
      <c r="B50" s="11"/>
      <c r="C50" s="58"/>
      <c r="D50" s="10"/>
      <c r="E50" s="11"/>
      <c r="F50" s="10"/>
      <c r="G50" s="10"/>
      <c r="H50" s="41"/>
      <c r="I50" s="41"/>
      <c r="J50" s="4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53"/>
    </row>
    <row r="51" spans="1:26" s="9" customFormat="1" ht="14.5" hidden="1" x14ac:dyDescent="0.35">
      <c r="A51" s="37"/>
      <c r="B51" s="11"/>
      <c r="C51" s="58"/>
      <c r="D51" s="10"/>
      <c r="E51" s="11"/>
      <c r="F51" s="10"/>
      <c r="G51" s="10"/>
      <c r="H51" s="41"/>
      <c r="I51" s="41"/>
      <c r="J51" s="4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53"/>
    </row>
    <row r="52" spans="1:26" s="9" customFormat="1" ht="14.5" hidden="1" x14ac:dyDescent="0.35">
      <c r="A52" s="37"/>
      <c r="B52" s="57"/>
      <c r="C52" s="50"/>
      <c r="D52" s="10"/>
      <c r="E52" s="11"/>
      <c r="F52" s="10"/>
      <c r="G52" s="10"/>
      <c r="H52" s="41"/>
      <c r="I52" s="41"/>
      <c r="J52" s="4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53"/>
    </row>
    <row r="53" spans="1:26" s="9" customFormat="1" ht="14.5" x14ac:dyDescent="0.35">
      <c r="A53" s="37"/>
      <c r="B53" s="11"/>
      <c r="C53" s="10"/>
      <c r="D53" s="10"/>
      <c r="E53" s="11"/>
      <c r="F53" s="10"/>
      <c r="G53" s="10"/>
      <c r="H53" s="41"/>
      <c r="I53" s="41"/>
      <c r="J53" s="4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53"/>
    </row>
    <row r="54" spans="1:26" s="9" customFormat="1" ht="14.5" x14ac:dyDescent="0.35">
      <c r="A54" s="27" t="s">
        <v>8</v>
      </c>
      <c r="B54" s="11"/>
      <c r="C54" s="35"/>
      <c r="D54" s="35"/>
      <c r="E54" s="35"/>
      <c r="F54" s="10"/>
      <c r="G54" s="10"/>
      <c r="H54" s="41"/>
      <c r="I54" s="41"/>
      <c r="J54" s="4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53"/>
    </row>
    <row r="55" spans="1:26" s="9" customFormat="1" ht="14.5" x14ac:dyDescent="0.35">
      <c r="A55" s="10" t="s">
        <v>29</v>
      </c>
      <c r="B55" s="11"/>
      <c r="C55" s="35"/>
      <c r="D55" s="35"/>
      <c r="E55" s="35"/>
      <c r="F55" s="10"/>
      <c r="G55" s="10"/>
      <c r="H55" s="41"/>
      <c r="I55" s="41"/>
      <c r="J55" s="4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53"/>
    </row>
    <row r="56" spans="1:26" s="9" customFormat="1" ht="14.5" hidden="1" x14ac:dyDescent="0.35">
      <c r="A56" s="42" t="s">
        <v>16</v>
      </c>
      <c r="B56" s="11" t="s">
        <v>55</v>
      </c>
      <c r="C56" s="10" t="s">
        <v>81</v>
      </c>
      <c r="D56" s="10" t="s">
        <v>82</v>
      </c>
      <c r="E56" s="10" t="s">
        <v>83</v>
      </c>
      <c r="F56" s="11">
        <v>17.207000000000001</v>
      </c>
      <c r="G56" s="64" t="s">
        <v>112</v>
      </c>
      <c r="H56" s="41"/>
      <c r="I56" s="41"/>
      <c r="J56" s="41"/>
      <c r="K56" s="71"/>
      <c r="L56" s="71"/>
      <c r="M56" s="71"/>
      <c r="N56" s="71"/>
      <c r="O56" s="71"/>
      <c r="P56" s="71">
        <f>38496-1</f>
        <v>38495</v>
      </c>
      <c r="Q56" s="71"/>
      <c r="R56" s="71"/>
      <c r="S56" s="71"/>
      <c r="T56" s="71"/>
      <c r="U56" s="71"/>
      <c r="V56" s="71"/>
      <c r="W56" s="71"/>
      <c r="X56" s="71"/>
      <c r="Y56" s="71"/>
      <c r="Z56" s="53">
        <f>SUM(P56)</f>
        <v>38495</v>
      </c>
    </row>
    <row r="57" spans="1:26" s="9" customFormat="1" ht="14.5" hidden="1" x14ac:dyDescent="0.35">
      <c r="A57" s="42" t="s">
        <v>16</v>
      </c>
      <c r="B57" s="11" t="s">
        <v>58</v>
      </c>
      <c r="C57" s="10" t="s">
        <v>81</v>
      </c>
      <c r="D57" s="10" t="s">
        <v>82</v>
      </c>
      <c r="E57" s="10" t="s">
        <v>83</v>
      </c>
      <c r="F57" s="11">
        <v>17.207000000000001</v>
      </c>
      <c r="G57" s="64" t="s">
        <v>112</v>
      </c>
      <c r="H57" s="41"/>
      <c r="I57" s="41"/>
      <c r="J57" s="41"/>
      <c r="K57" s="71"/>
      <c r="L57" s="71"/>
      <c r="M57" s="71"/>
      <c r="N57" s="71"/>
      <c r="O57" s="71"/>
      <c r="P57" s="71">
        <v>1</v>
      </c>
      <c r="Q57" s="71"/>
      <c r="R57" s="71"/>
      <c r="S57" s="71"/>
      <c r="T57" s="71"/>
      <c r="U57" s="71"/>
      <c r="V57" s="71"/>
      <c r="W57" s="71"/>
      <c r="X57" s="71"/>
      <c r="Y57" s="71"/>
      <c r="Z57" s="53">
        <f t="shared" ref="Z57:Z59" si="0">SUM(P57)</f>
        <v>1</v>
      </c>
    </row>
    <row r="58" spans="1:26" s="9" customFormat="1" ht="14.5" hidden="1" x14ac:dyDescent="0.35">
      <c r="A58" s="42" t="s">
        <v>17</v>
      </c>
      <c r="B58" s="11" t="s">
        <v>55</v>
      </c>
      <c r="C58" s="10" t="s">
        <v>81</v>
      </c>
      <c r="D58" s="10" t="s">
        <v>82</v>
      </c>
      <c r="E58" s="10" t="s">
        <v>84</v>
      </c>
      <c r="F58" s="11" t="s">
        <v>18</v>
      </c>
      <c r="G58" s="64" t="s">
        <v>112</v>
      </c>
      <c r="H58" s="41"/>
      <c r="I58" s="41"/>
      <c r="J58" s="41"/>
      <c r="K58" s="71"/>
      <c r="L58" s="71"/>
      <c r="M58" s="71"/>
      <c r="N58" s="71"/>
      <c r="O58" s="71"/>
      <c r="P58" s="71">
        <f>50544-1</f>
        <v>50543</v>
      </c>
      <c r="Q58" s="71"/>
      <c r="R58" s="71"/>
      <c r="S58" s="71"/>
      <c r="T58" s="71"/>
      <c r="U58" s="71"/>
      <c r="V58" s="71"/>
      <c r="W58" s="71"/>
      <c r="X58" s="71"/>
      <c r="Y58" s="71"/>
      <c r="Z58" s="53">
        <f t="shared" si="0"/>
        <v>50543</v>
      </c>
    </row>
    <row r="59" spans="1:26" s="9" customFormat="1" ht="14.5" hidden="1" x14ac:dyDescent="0.35">
      <c r="A59" s="42" t="s">
        <v>17</v>
      </c>
      <c r="B59" s="11" t="s">
        <v>58</v>
      </c>
      <c r="C59" s="10" t="s">
        <v>81</v>
      </c>
      <c r="D59" s="10" t="s">
        <v>82</v>
      </c>
      <c r="E59" s="10" t="s">
        <v>84</v>
      </c>
      <c r="F59" s="11" t="s">
        <v>18</v>
      </c>
      <c r="G59" s="64" t="s">
        <v>112</v>
      </c>
      <c r="H59" s="41"/>
      <c r="I59" s="41"/>
      <c r="J59" s="41"/>
      <c r="K59" s="71"/>
      <c r="L59" s="71"/>
      <c r="M59" s="71"/>
      <c r="N59" s="71"/>
      <c r="O59" s="71"/>
      <c r="P59" s="71">
        <v>1</v>
      </c>
      <c r="Q59" s="71"/>
      <c r="R59" s="71"/>
      <c r="S59" s="71"/>
      <c r="T59" s="71"/>
      <c r="U59" s="71"/>
      <c r="V59" s="71"/>
      <c r="W59" s="71"/>
      <c r="X59" s="71"/>
      <c r="Y59" s="71"/>
      <c r="Z59" s="53">
        <f t="shared" si="0"/>
        <v>1</v>
      </c>
    </row>
    <row r="60" spans="1:26" s="9" customFormat="1" ht="14.5" hidden="1" x14ac:dyDescent="0.35">
      <c r="A60" s="42"/>
      <c r="B60" s="11"/>
      <c r="C60" s="10"/>
      <c r="D60" s="50"/>
      <c r="E60" s="10"/>
      <c r="F60" s="46"/>
      <c r="G60" s="46"/>
      <c r="H60" s="41"/>
      <c r="I60" s="41"/>
      <c r="J60" s="4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53"/>
    </row>
    <row r="61" spans="1:26" s="9" customFormat="1" ht="14.5" hidden="1" x14ac:dyDescent="0.35">
      <c r="A61" s="82" t="s">
        <v>122</v>
      </c>
      <c r="B61" s="66" t="s">
        <v>42</v>
      </c>
      <c r="C61" s="83" t="s">
        <v>123</v>
      </c>
      <c r="D61" s="84" t="s">
        <v>124</v>
      </c>
      <c r="E61" s="84" t="s">
        <v>125</v>
      </c>
      <c r="F61" s="11" t="s">
        <v>14</v>
      </c>
      <c r="G61" s="11"/>
      <c r="H61" s="41"/>
      <c r="I61" s="41"/>
      <c r="J61" s="4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>
        <v>5118</v>
      </c>
      <c r="X61" s="71"/>
      <c r="Y61" s="71"/>
      <c r="Z61" s="53">
        <f>SUM(W61)</f>
        <v>5118</v>
      </c>
    </row>
    <row r="62" spans="1:26" s="9" customFormat="1" ht="14.5" hidden="1" x14ac:dyDescent="0.35">
      <c r="A62" s="82" t="s">
        <v>126</v>
      </c>
      <c r="B62" s="66" t="s">
        <v>42</v>
      </c>
      <c r="C62" s="85" t="s">
        <v>127</v>
      </c>
      <c r="D62" s="85" t="s">
        <v>128</v>
      </c>
      <c r="E62" s="84" t="s">
        <v>129</v>
      </c>
      <c r="F62" s="11" t="s">
        <v>14</v>
      </c>
      <c r="G62" s="11"/>
      <c r="H62" s="41"/>
      <c r="I62" s="41"/>
      <c r="J62" s="4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>
        <v>7949.55</v>
      </c>
      <c r="X62" s="71"/>
      <c r="Y62" s="71"/>
      <c r="Z62" s="53">
        <f t="shared" ref="Z62:Z65" si="1">SUM(W62)</f>
        <v>7949.55</v>
      </c>
    </row>
    <row r="63" spans="1:26" s="9" customFormat="1" ht="14.5" hidden="1" x14ac:dyDescent="0.35">
      <c r="A63" s="82" t="s">
        <v>130</v>
      </c>
      <c r="B63" s="66" t="s">
        <v>42</v>
      </c>
      <c r="C63" s="86" t="s">
        <v>131</v>
      </c>
      <c r="D63" s="86" t="s">
        <v>132</v>
      </c>
      <c r="E63" s="87" t="s">
        <v>133</v>
      </c>
      <c r="F63" s="11" t="s">
        <v>14</v>
      </c>
      <c r="G63" s="46"/>
      <c r="H63" s="41"/>
      <c r="I63" s="41"/>
      <c r="J63" s="4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>
        <v>10599.41</v>
      </c>
      <c r="X63" s="71"/>
      <c r="Y63" s="71"/>
      <c r="Z63" s="53">
        <f t="shared" si="1"/>
        <v>10599.41</v>
      </c>
    </row>
    <row r="64" spans="1:26" s="9" customFormat="1" ht="14.5" hidden="1" x14ac:dyDescent="0.35">
      <c r="A64" s="82" t="s">
        <v>134</v>
      </c>
      <c r="B64" s="66" t="s">
        <v>42</v>
      </c>
      <c r="C64" s="88" t="s">
        <v>135</v>
      </c>
      <c r="D64" s="88" t="s">
        <v>136</v>
      </c>
      <c r="E64" s="89" t="s">
        <v>137</v>
      </c>
      <c r="F64" s="11" t="s">
        <v>14</v>
      </c>
      <c r="G64" s="46"/>
      <c r="H64" s="41"/>
      <c r="I64" s="41"/>
      <c r="J64" s="4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>
        <v>6593.49</v>
      </c>
      <c r="X64" s="71"/>
      <c r="Y64" s="71"/>
      <c r="Z64" s="53">
        <f t="shared" si="1"/>
        <v>6593.49</v>
      </c>
    </row>
    <row r="65" spans="1:26" s="9" customFormat="1" ht="14.5" x14ac:dyDescent="0.35">
      <c r="A65" s="42" t="s">
        <v>153</v>
      </c>
      <c r="B65" s="66" t="s">
        <v>42</v>
      </c>
      <c r="C65" s="10" t="s">
        <v>154</v>
      </c>
      <c r="D65" s="10" t="s">
        <v>155</v>
      </c>
      <c r="E65" s="49" t="s">
        <v>156</v>
      </c>
      <c r="F65" s="11" t="s">
        <v>14</v>
      </c>
      <c r="G65" s="46"/>
      <c r="H65" s="41"/>
      <c r="I65" s="41"/>
      <c r="J65" s="4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>
        <v>430.43999999999994</v>
      </c>
      <c r="Z65" s="53">
        <f>Y65</f>
        <v>430.43999999999994</v>
      </c>
    </row>
    <row r="66" spans="1:26" s="9" customFormat="1" ht="14.5" x14ac:dyDescent="0.35">
      <c r="A66" s="42"/>
      <c r="B66" s="11"/>
      <c r="C66" s="50"/>
      <c r="D66" s="50"/>
      <c r="E66" s="10"/>
      <c r="F66" s="11"/>
      <c r="G66" s="11"/>
      <c r="H66" s="12"/>
      <c r="I66" s="12"/>
      <c r="J66" s="1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53"/>
    </row>
    <row r="67" spans="1:26" s="9" customFormat="1" ht="14.5" hidden="1" x14ac:dyDescent="0.35">
      <c r="A67" s="61" t="s">
        <v>21</v>
      </c>
      <c r="B67" s="46"/>
      <c r="C67" s="59"/>
      <c r="D67" s="62"/>
      <c r="E67" s="47"/>
      <c r="F67" s="11" t="s">
        <v>14</v>
      </c>
      <c r="G67" s="46"/>
      <c r="H67" s="23"/>
      <c r="I67" s="23"/>
      <c r="J67" s="23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3"/>
    </row>
    <row r="68" spans="1:26" s="9" customFormat="1" ht="14.5" hidden="1" x14ac:dyDescent="0.35">
      <c r="A68" s="63"/>
      <c r="B68" s="11"/>
      <c r="C68" s="64"/>
      <c r="D68" s="64"/>
      <c r="E68" s="64"/>
      <c r="F68" s="46" t="s">
        <v>14</v>
      </c>
      <c r="G68" s="46"/>
      <c r="H68" s="23"/>
      <c r="I68" s="23"/>
      <c r="J68" s="23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3"/>
    </row>
    <row r="69" spans="1:26" s="9" customFormat="1" ht="14.5" hidden="1" x14ac:dyDescent="0.35">
      <c r="A69" s="61" t="s">
        <v>26</v>
      </c>
      <c r="B69" s="66" t="s">
        <v>27</v>
      </c>
      <c r="C69" s="10" t="s">
        <v>28</v>
      </c>
      <c r="D69" s="50" t="s">
        <v>23</v>
      </c>
      <c r="E69" s="10" t="s">
        <v>24</v>
      </c>
      <c r="F69" s="11">
        <v>10.561</v>
      </c>
      <c r="G69" s="46"/>
      <c r="H69" s="55">
        <v>8083.7499999999964</v>
      </c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3">
        <f>SUM(H69)</f>
        <v>8083.7499999999964</v>
      </c>
    </row>
    <row r="70" spans="1:26" s="9" customFormat="1" ht="14.5" hidden="1" x14ac:dyDescent="0.35">
      <c r="A70" s="42" t="s">
        <v>34</v>
      </c>
      <c r="B70" s="66" t="s">
        <v>42</v>
      </c>
      <c r="C70" s="10" t="s">
        <v>36</v>
      </c>
      <c r="D70" s="10" t="s">
        <v>37</v>
      </c>
      <c r="E70" s="10" t="s">
        <v>38</v>
      </c>
      <c r="F70" s="11" t="s">
        <v>14</v>
      </c>
      <c r="G70" s="46"/>
      <c r="H70" s="23"/>
      <c r="I70" s="23">
        <v>22858.632535322307</v>
      </c>
      <c r="J70" s="23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>
        <v>35000</v>
      </c>
      <c r="V70" s="55"/>
      <c r="W70" s="55"/>
      <c r="X70" s="55"/>
      <c r="Y70" s="55"/>
      <c r="Z70" s="79">
        <f>SUM(I70:U70)</f>
        <v>57858.632535322307</v>
      </c>
    </row>
    <row r="71" spans="1:26" s="9" customFormat="1" ht="14.5" hidden="1" x14ac:dyDescent="0.35">
      <c r="A71" s="42"/>
      <c r="B71" s="66"/>
      <c r="C71" s="10"/>
      <c r="D71" s="10"/>
      <c r="E71" s="10"/>
      <c r="F71" s="46"/>
      <c r="G71" s="46"/>
      <c r="H71" s="23"/>
      <c r="I71" s="23"/>
      <c r="J71" s="23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79"/>
    </row>
    <row r="72" spans="1:26" s="9" customFormat="1" ht="14.5" hidden="1" x14ac:dyDescent="0.35">
      <c r="A72" s="42" t="s">
        <v>141</v>
      </c>
      <c r="B72" s="66" t="s">
        <v>42</v>
      </c>
      <c r="C72" s="35" t="s">
        <v>142</v>
      </c>
      <c r="D72" s="10" t="s">
        <v>143</v>
      </c>
      <c r="E72" s="36" t="s">
        <v>144</v>
      </c>
      <c r="F72" s="90">
        <v>17.285</v>
      </c>
      <c r="G72" s="46"/>
      <c r="H72" s="23"/>
      <c r="I72" s="23"/>
      <c r="J72" s="23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>
        <v>20989</v>
      </c>
      <c r="Y72" s="55"/>
      <c r="Z72" s="53">
        <f>SUM(X72)</f>
        <v>20989</v>
      </c>
    </row>
    <row r="73" spans="1:26" s="9" customFormat="1" ht="14.5" x14ac:dyDescent="0.35">
      <c r="A73" s="63"/>
      <c r="B73" s="11"/>
      <c r="C73" s="64"/>
      <c r="D73" s="64"/>
      <c r="E73" s="64"/>
      <c r="F73" s="46"/>
      <c r="G73" s="46"/>
      <c r="H73" s="23"/>
      <c r="I73" s="23"/>
      <c r="J73" s="23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3"/>
    </row>
    <row r="74" spans="1:26" s="9" customFormat="1" ht="15" thickBot="1" x14ac:dyDescent="0.4">
      <c r="A74" s="22"/>
      <c r="B74" s="22"/>
      <c r="C74" s="22"/>
      <c r="D74" s="20"/>
      <c r="E74" s="20"/>
      <c r="F74" s="20"/>
      <c r="G74" s="20"/>
      <c r="H74" s="23"/>
      <c r="I74" s="23"/>
      <c r="J74" s="23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3"/>
    </row>
    <row r="75" spans="1:26" s="9" customFormat="1" ht="15" thickBot="1" x14ac:dyDescent="0.4">
      <c r="A75" s="24" t="s">
        <v>0</v>
      </c>
      <c r="B75" s="25"/>
      <c r="C75" s="26"/>
      <c r="D75" s="26"/>
      <c r="E75" s="26"/>
      <c r="F75" s="26"/>
      <c r="G75" s="80"/>
      <c r="H75" s="51">
        <f>SUM(H6:H74)</f>
        <v>8083.7499999999964</v>
      </c>
      <c r="I75" s="67">
        <f>SUM(I70:I74)</f>
        <v>22858.632535322307</v>
      </c>
      <c r="J75" s="51"/>
      <c r="K75" s="51">
        <f>SUM(K29:K74)</f>
        <v>129303.3</v>
      </c>
      <c r="L75" s="51">
        <f>SUM(L37:L74)</f>
        <v>963520</v>
      </c>
      <c r="M75" s="51">
        <f>SUM(M35:M53)</f>
        <v>186271</v>
      </c>
      <c r="N75" s="51">
        <f>SUM(N7:N74)</f>
        <v>95000</v>
      </c>
      <c r="O75" s="51">
        <f>SUM(O36:O40)</f>
        <v>162422</v>
      </c>
      <c r="P75" s="51">
        <f>SUM(P56:P59)</f>
        <v>89040</v>
      </c>
      <c r="Q75" s="51">
        <f>SUM(Q45:Q52)</f>
        <v>714136</v>
      </c>
      <c r="R75" s="51">
        <f>SUM(R8:R49)</f>
        <v>426306.5</v>
      </c>
      <c r="S75" s="51">
        <f>SUM(S41:S52)</f>
        <v>699956</v>
      </c>
      <c r="T75" s="51">
        <f>SUM(T7:T11)</f>
        <v>426306.5</v>
      </c>
      <c r="U75" s="51">
        <f>SUM(U55:U73)</f>
        <v>35000</v>
      </c>
      <c r="V75" s="51">
        <f>SUM(V19:V23)</f>
        <v>98881.806896551701</v>
      </c>
      <c r="W75" s="51">
        <f>SUM(W60:W65)</f>
        <v>30260.449999999997</v>
      </c>
      <c r="X75" s="51">
        <f>SUM(X55:X74)</f>
        <v>20989</v>
      </c>
      <c r="Y75" s="51">
        <f>SUM(Y64:Y66)</f>
        <v>430.43999999999994</v>
      </c>
      <c r="Z75" s="52"/>
    </row>
    <row r="76" spans="1:26" s="9" customFormat="1" ht="14.5" x14ac:dyDescent="0.35">
      <c r="A76" s="14"/>
      <c r="B76" s="14"/>
      <c r="C76" s="15"/>
      <c r="D76" s="15"/>
      <c r="E76" s="15"/>
      <c r="F76" s="15"/>
      <c r="G76" s="15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7"/>
    </row>
    <row r="77" spans="1:26" s="9" customFormat="1" ht="15.5" x14ac:dyDescent="0.35">
      <c r="A77" s="13" t="s">
        <v>9</v>
      </c>
      <c r="C77" s="34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6" s="9" customFormat="1" ht="14.5" hidden="1" x14ac:dyDescent="0.35">
      <c r="A78" s="13" t="s">
        <v>30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6" s="9" customFormat="1" ht="14.5" hidden="1" x14ac:dyDescent="0.35">
      <c r="A79" s="14" t="s">
        <v>31</v>
      </c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6" s="9" customFormat="1" ht="14.5" hidden="1" x14ac:dyDescent="0.35">
      <c r="A80" s="13" t="s">
        <v>32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s="9" customFormat="1" ht="14.5" hidden="1" x14ac:dyDescent="0.35">
      <c r="A81" s="13" t="s">
        <v>33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s="9" customFormat="1" ht="14.5" hidden="1" x14ac:dyDescent="0.35">
      <c r="A82" s="13" t="s">
        <v>48</v>
      </c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s="9" customFormat="1" ht="14.5" hidden="1" x14ac:dyDescent="0.35">
      <c r="A83" s="13" t="s">
        <v>49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s="9" customFormat="1" ht="14.5" hidden="1" x14ac:dyDescent="0.35">
      <c r="A84" s="13" t="s">
        <v>51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s="9" customFormat="1" ht="14.5" hidden="1" x14ac:dyDescent="0.35">
      <c r="A85" s="13" t="s">
        <v>52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14.5" hidden="1" x14ac:dyDescent="0.35">
      <c r="A86" s="13" t="s">
        <v>60</v>
      </c>
    </row>
    <row r="87" spans="1:25" ht="14.5" hidden="1" x14ac:dyDescent="0.35">
      <c r="A87" s="13" t="s">
        <v>61</v>
      </c>
    </row>
    <row r="88" spans="1:25" ht="14.5" hidden="1" x14ac:dyDescent="0.35">
      <c r="A88" s="13" t="s">
        <v>71</v>
      </c>
    </row>
    <row r="89" spans="1:25" ht="14.5" hidden="1" x14ac:dyDescent="0.35">
      <c r="A89" s="13" t="s">
        <v>70</v>
      </c>
    </row>
    <row r="90" spans="1:25" ht="14.5" hidden="1" x14ac:dyDescent="0.35">
      <c r="A90" s="13" t="s">
        <v>74</v>
      </c>
    </row>
    <row r="91" spans="1:25" ht="14.5" hidden="1" x14ac:dyDescent="0.35">
      <c r="A91" s="13" t="s">
        <v>73</v>
      </c>
    </row>
    <row r="92" spans="1:25" ht="14.5" hidden="1" x14ac:dyDescent="0.35">
      <c r="A92" s="13" t="s">
        <v>80</v>
      </c>
    </row>
    <row r="93" spans="1:25" ht="14.5" hidden="1" x14ac:dyDescent="0.35">
      <c r="A93" s="13" t="s">
        <v>79</v>
      </c>
    </row>
    <row r="94" spans="1:25" ht="14.5" hidden="1" x14ac:dyDescent="0.35">
      <c r="A94" s="13" t="s">
        <v>89</v>
      </c>
    </row>
    <row r="95" spans="1:25" ht="14.5" hidden="1" x14ac:dyDescent="0.35">
      <c r="A95" s="13" t="s">
        <v>88</v>
      </c>
    </row>
    <row r="96" spans="1:25" ht="14.5" hidden="1" x14ac:dyDescent="0.35">
      <c r="A96" s="13" t="s">
        <v>95</v>
      </c>
    </row>
    <row r="97" spans="1:1" ht="14.5" hidden="1" x14ac:dyDescent="0.35">
      <c r="A97" s="13" t="s">
        <v>94</v>
      </c>
    </row>
    <row r="98" spans="1:1" ht="14.5" hidden="1" x14ac:dyDescent="0.35">
      <c r="A98" s="13" t="s">
        <v>99</v>
      </c>
    </row>
    <row r="99" spans="1:1" ht="14.5" hidden="1" x14ac:dyDescent="0.35">
      <c r="A99" s="13" t="s">
        <v>98</v>
      </c>
    </row>
    <row r="100" spans="1:1" ht="14.5" hidden="1" x14ac:dyDescent="0.35">
      <c r="A100" s="13" t="s">
        <v>101</v>
      </c>
    </row>
    <row r="101" spans="1:1" ht="14.5" hidden="1" x14ac:dyDescent="0.35">
      <c r="A101" s="13" t="s">
        <v>94</v>
      </c>
    </row>
    <row r="102" spans="1:1" ht="14.5" hidden="1" x14ac:dyDescent="0.35">
      <c r="A102" s="13" t="s">
        <v>104</v>
      </c>
    </row>
    <row r="103" spans="1:1" ht="14.5" hidden="1" x14ac:dyDescent="0.35">
      <c r="A103" s="13" t="s">
        <v>103</v>
      </c>
    </row>
    <row r="104" spans="1:1" ht="14.5" hidden="1" x14ac:dyDescent="0.35">
      <c r="A104" s="13" t="s">
        <v>120</v>
      </c>
    </row>
    <row r="105" spans="1:1" ht="14.5" hidden="1" x14ac:dyDescent="0.35">
      <c r="A105" s="13" t="s">
        <v>118</v>
      </c>
    </row>
    <row r="106" spans="1:1" ht="14.5" hidden="1" x14ac:dyDescent="0.35">
      <c r="A106" s="13" t="s">
        <v>139</v>
      </c>
    </row>
    <row r="107" spans="1:1" ht="14.5" hidden="1" x14ac:dyDescent="0.35">
      <c r="A107" s="13" t="s">
        <v>138</v>
      </c>
    </row>
    <row r="108" spans="1:1" ht="14.5" hidden="1" x14ac:dyDescent="0.35">
      <c r="A108" s="13" t="s">
        <v>146</v>
      </c>
    </row>
    <row r="109" spans="1:1" ht="14.5" hidden="1" x14ac:dyDescent="0.35">
      <c r="A109" s="13" t="s">
        <v>145</v>
      </c>
    </row>
    <row r="110" spans="1:1" ht="14.5" x14ac:dyDescent="0.35">
      <c r="A110" s="13" t="s">
        <v>152</v>
      </c>
    </row>
    <row r="111" spans="1:1" ht="14.5" x14ac:dyDescent="0.35">
      <c r="A111" s="13" t="s">
        <v>138</v>
      </c>
    </row>
    <row r="116" spans="1:1" ht="14.5" x14ac:dyDescent="0.35">
      <c r="A116" s="93" t="s">
        <v>119</v>
      </c>
    </row>
    <row r="117" spans="1:1" ht="14.5" x14ac:dyDescent="0.35">
      <c r="A117" s="94" t="s">
        <v>148</v>
      </c>
    </row>
    <row r="118" spans="1:1" ht="14.5" x14ac:dyDescent="0.35">
      <c r="A118" s="95" t="s">
        <v>150</v>
      </c>
    </row>
    <row r="119" spans="1:1" ht="14.5" x14ac:dyDescent="0.35">
      <c r="A119" s="94" t="s">
        <v>149</v>
      </c>
    </row>
    <row r="120" spans="1:1" ht="14.5" x14ac:dyDescent="0.35">
      <c r="A120" s="95" t="s">
        <v>151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2019-01-09T16:16:35Z</cp:lastPrinted>
  <dcterms:created xsi:type="dcterms:W3CDTF">2000-04-13T13:33:42Z</dcterms:created>
  <dcterms:modified xsi:type="dcterms:W3CDTF">2023-04-10T18:51:30Z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