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FRANKLIN HAMPSHIRE/"/>
    </mc:Choice>
  </mc:AlternateContent>
  <xr:revisionPtr revIDLastSave="0" documentId="8_{A7EAC27F-59BB-4EC5-A85A-7329BCF260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49" i="2" l="1"/>
  <c r="Y75" i="2"/>
  <c r="Z25" i="2"/>
  <c r="Z24" i="2"/>
  <c r="X75" i="2"/>
  <c r="Z23" i="2"/>
  <c r="W75" i="2"/>
  <c r="Z20" i="2"/>
  <c r="Z21" i="2"/>
  <c r="Z22" i="2"/>
  <c r="Z19" i="2"/>
  <c r="V75" i="2"/>
  <c r="Z41" i="2"/>
  <c r="U40" i="2"/>
  <c r="Z40" i="2" s="1"/>
  <c r="T75" i="2"/>
  <c r="Z29" i="2"/>
  <c r="S75" i="2"/>
  <c r="Z9" i="2"/>
  <c r="R63" i="2"/>
  <c r="R75" i="2" s="1"/>
  <c r="Z64" i="2"/>
  <c r="Z62" i="2"/>
  <c r="Q75" i="2"/>
  <c r="Z67" i="2"/>
  <c r="P66" i="2"/>
  <c r="Z66" i="2" s="1"/>
  <c r="Z16" i="2"/>
  <c r="Z18" i="2"/>
  <c r="O17" i="2"/>
  <c r="Z17" i="2" s="1"/>
  <c r="O15" i="2"/>
  <c r="Z59" i="2"/>
  <c r="N58" i="2"/>
  <c r="Z58" i="2" s="1"/>
  <c r="Z8" i="2"/>
  <c r="M75" i="2"/>
  <c r="Z61" i="2"/>
  <c r="Z65" i="2"/>
  <c r="Z68" i="2"/>
  <c r="Z69" i="2"/>
  <c r="Z70" i="2"/>
  <c r="Z71" i="2"/>
  <c r="Z72" i="2"/>
  <c r="Z73" i="2"/>
  <c r="Z74" i="2"/>
  <c r="L60" i="2"/>
  <c r="L75" i="2" s="1"/>
  <c r="K56" i="2"/>
  <c r="K75" i="2" s="1"/>
  <c r="Z50" i="2"/>
  <c r="J49" i="2"/>
  <c r="I75" i="2"/>
  <c r="Z28" i="2"/>
  <c r="Z30" i="2"/>
  <c r="Z31" i="2"/>
  <c r="Z32" i="2"/>
  <c r="Z33" i="2"/>
  <c r="Z34" i="2"/>
  <c r="Z35" i="2"/>
  <c r="Z36" i="2"/>
  <c r="Z37" i="2"/>
  <c r="Z38" i="2"/>
  <c r="Z39" i="2"/>
  <c r="Z42" i="2"/>
  <c r="Z43" i="2"/>
  <c r="Z44" i="2"/>
  <c r="Z45" i="2"/>
  <c r="Z46" i="2"/>
  <c r="Z47" i="2"/>
  <c r="Z48" i="2"/>
  <c r="Z51" i="2"/>
  <c r="Z52" i="2"/>
  <c r="Z53" i="2"/>
  <c r="Z54" i="2"/>
  <c r="Z55" i="2"/>
  <c r="Z56" i="2"/>
  <c r="Z57" i="2"/>
  <c r="Z26" i="2"/>
  <c r="Z10" i="2"/>
  <c r="Z11" i="2"/>
  <c r="Z12" i="2"/>
  <c r="Z13" i="2"/>
  <c r="H75" i="2"/>
  <c r="U75" i="2" l="1"/>
  <c r="Z63" i="2"/>
  <c r="O75" i="2"/>
  <c r="P75" i="2"/>
  <c r="Z15" i="2"/>
  <c r="N75" i="2"/>
  <c r="J75" i="2"/>
  <c r="Z60" i="2"/>
</calcChain>
</file>

<file path=xl/sharedStrings.xml><?xml version="1.0" encoding="utf-8"?>
<sst xmlns="http://schemas.openxmlformats.org/spreadsheetml/2006/main" count="262" uniqueCount="163">
  <si>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</si>
  <si>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</si>
  <si>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</si>
  <si>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</si>
  <si>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</si>
  <si>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</si>
  <si>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</si>
  <si>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</si>
  <si>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</si>
  <si>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</si>
  <si>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</si>
  <si>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</si>
  <si>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WORKFORCE TRAINING FUND</t>
  </si>
  <si>
    <t>7003-0135</t>
  </si>
  <si>
    <t>N/A</t>
  </si>
  <si>
    <t>7003-1010</t>
  </si>
  <si>
    <t>STATE ONE STOP</t>
  </si>
  <si>
    <t>7003-0803</t>
  </si>
  <si>
    <t>WP 90%</t>
  </si>
  <si>
    <t>WP 10%</t>
  </si>
  <si>
    <t>17.207</t>
  </si>
  <si>
    <t>DVOP</t>
  </si>
  <si>
    <t>7002-6628</t>
  </si>
  <si>
    <t>JULY 1, 2020-DEC 31, 2020</t>
  </si>
  <si>
    <t>FVETS2020</t>
  </si>
  <si>
    <t>J409</t>
  </si>
  <si>
    <t>DTA</t>
  </si>
  <si>
    <t>JAN 1, 2021-JUNE 30, 2021</t>
  </si>
  <si>
    <t>4400-3067</t>
  </si>
  <si>
    <t>K103</t>
  </si>
  <si>
    <t xml:space="preserve"> DESCRIPTION:</t>
  </si>
  <si>
    <t>CT EOL 23CCFHAMWP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</si>
  <si>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</si>
  <si>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</si>
  <si>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</si>
  <si>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</si>
  <si>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</si>
  <si>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</si>
  <si>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</si>
  <si>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</si>
  <si>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</si>
  <si>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</si>
  <si>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</si>
  <si>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</si>
  <si>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</si>
  <si>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CT EOL 23CCFHAMNEGREA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</si>
  <si>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</si>
  <si>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</si>
  <si>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</si>
  <si>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</si>
  <si>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</si>
  <si>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</si>
  <si>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</si>
  <si>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</si>
  <si>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</si>
  <si>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</si>
  <si>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</si>
  <si>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</si>
  <si>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</si>
  <si>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</si>
  <si>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</si>
  <si>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</si>
  <si>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</si>
  <si>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</si>
  <si>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</si>
  <si>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</si>
  <si>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</si>
  <si>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</si>
  <si>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#4 FY23</t>
  </si>
  <si>
    <t>7003-1778</t>
  </si>
  <si>
    <t>BUDGET #5 FY23</t>
  </si>
  <si>
    <t>CT EOL 23CCFHAMSOSWTF</t>
  </si>
  <si>
    <t>WTRUSTF23</t>
  </si>
  <si>
    <t>K264</t>
  </si>
  <si>
    <t>TO ADD WTF FUNDS</t>
  </si>
  <si>
    <t>BUDGET #5 FY23 OCTOBER 20, 2022</t>
  </si>
  <si>
    <t>ADULT</t>
  </si>
  <si>
    <t>FWIAADT23A</t>
  </si>
  <si>
    <t>7003-1630</t>
  </si>
  <si>
    <t>TO ADD FY23 ADULT</t>
  </si>
  <si>
    <t>BUDGET #6 FY23 OCTOBER 20, 2022</t>
  </si>
  <si>
    <t>BUDGET #6 FY23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</si>
  <si>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</si>
  <si>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</si>
  <si>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</si>
  <si>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</si>
  <si>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</si>
  <si>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</si>
  <si>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</si>
  <si>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</si>
  <si>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OCTOBER 1, 2022-JUNE 30,  2023</t>
  </si>
  <si>
    <t>FWIADWK23B</t>
  </si>
  <si>
    <t>TO ADD FY23 DISLOCATED WORKER FUND</t>
  </si>
  <si>
    <t>BUDGET #8 FY23 DECEMBER 8, 2022</t>
  </si>
  <si>
    <t>BUDGET #9 FY23</t>
  </si>
  <si>
    <t>TO ADD FY23 STATE ONE STOP FUND</t>
  </si>
  <si>
    <t>STOSCC2023</t>
  </si>
  <si>
    <t>K284</t>
  </si>
  <si>
    <t>BUDGET #9 FY23 DECEMBER 13, 2022</t>
  </si>
  <si>
    <t>FWIAADT23B</t>
  </si>
  <si>
    <t>BUDGET #10 FY23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</si>
  <si>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</si>
  <si>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</si>
  <si>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</si>
  <si>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</si>
  <si>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</si>
  <si>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</si>
  <si>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</si>
  <si>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TO ADD TRADE FUNDS</t>
  </si>
  <si>
    <t>DUNS 947581567</t>
  </si>
  <si>
    <t>BUDGET #13 FY23 JANUARY 25, 2023</t>
  </si>
  <si>
    <t>BUDGET #13 FY23</t>
  </si>
  <si>
    <t>FAIN #</t>
  </si>
  <si>
    <t>ES38736-22-55-A-25</t>
  </si>
  <si>
    <t>DV35786-21-55-5-25</t>
  </si>
  <si>
    <t>CT EOL 23CCFHAMVETSUI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</si>
  <si>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</si>
  <si>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</si>
  <si>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</si>
  <si>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</si>
  <si>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</si>
  <si>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</si>
  <si>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</si>
  <si>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BUDGET #14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</si>
  <si>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</si>
  <si>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</si>
  <si>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</si>
  <si>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</si>
  <si>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</si>
  <si>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</si>
  <si>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</si>
  <si>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</si>
  <si>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</si>
  <si>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</si>
  <si>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</si>
  <si>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</si>
  <si>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</si>
  <si>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#14 FY23 FEB. 7, 2023</t>
  </si>
  <si>
    <t>FH126A22VR</t>
  </si>
  <si>
    <t>FV002A2222</t>
  </si>
  <si>
    <t>DOE2023</t>
  </si>
  <si>
    <t>F100VR0022</t>
  </si>
  <si>
    <t>BUDGET #15 FY23</t>
  </si>
  <si>
    <t>YLX4WBFN5BY7</t>
  </si>
  <si>
    <t>UEI #</t>
  </si>
  <si>
    <t>VC6000167854</t>
  </si>
  <si>
    <t>VENDOR CODE</t>
  </si>
  <si>
    <t>DCSSCSEP23</t>
  </si>
  <si>
    <t>K246</t>
  </si>
  <si>
    <t>7003-0006</t>
  </si>
  <si>
    <t>NATIONAL SCSEP CWI</t>
  </si>
  <si>
    <t>BUDGET #15 FY23 APRIL 10, 2023</t>
  </si>
  <si>
    <t>BUDGET #16 FY23</t>
  </si>
  <si>
    <t>WPP SNAP EXPANSION</t>
  </si>
  <si>
    <t>OCT 1, 2022-FEB 16, 2023</t>
  </si>
  <si>
    <t>FY20233067</t>
  </si>
  <si>
    <t>FEB 17, 2023-JUNE 30,2023</t>
  </si>
  <si>
    <t>BUDGET #16 FY23 APRIL 14, 2023</t>
  </si>
  <si>
    <t>TO ADD WPP EXPANSION FUNDS</t>
  </si>
  <si>
    <t>BUDGET #17 FY23</t>
  </si>
  <si>
    <t>BUDGET #17 FY23 MAY 2, 2023</t>
  </si>
  <si>
    <t>TO ADD ADDITIONAL RESEA FUNDS</t>
  </si>
  <si>
    <t>UI-35950-21-60-A-25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</si>
</sst>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CF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44" fontId="7" fillId="0" borderId="0" xfId="1" applyFont="1"/>
    <xf numFmtId="0" fontId="15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44" fontId="8" fillId="0" borderId="1" xfId="1" applyFont="1" applyFill="1" applyBorder="1"/>
    <xf numFmtId="0" fontId="16" fillId="3" borderId="6" xfId="0" applyFont="1" applyFill="1" applyBorder="1" applyAlignment="1">
      <alignment horizontal="center" vertical="center" wrapText="1"/>
    </xf>
    <xf numFmtId="7" fontId="8" fillId="0" borderId="1" xfId="1" applyNumberFormat="1" applyFont="1" applyFill="1" applyBorder="1"/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7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7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0" fontId="8" fillId="4" borderId="10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11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4"/>
  <sheetViews>
    <sheetView tabSelected="1" topLeftCell="D1" zoomScale="120" zoomScaleNormal="120" workbookViewId="0">
      <selection activeCell="X5" sqref="H1:X1048576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5.453125" style="2" customWidth="1"/>
    <col min="8" max="9" width="20" style="2" hidden="1" customWidth="1"/>
    <col min="10" max="11" width="19.36328125" style="2" hidden="1" customWidth="1"/>
    <col min="12" max="14" width="18.81640625" style="2" hidden="1" customWidth="1"/>
    <col min="15" max="20" width="18" style="2" hidden="1" customWidth="1"/>
    <col min="21" max="24" width="13.90625" style="2" hidden="1" customWidth="1"/>
    <col min="25" max="25" width="13.90625" style="2" customWidth="1"/>
    <col min="26" max="26" width="12.1796875" style="3" hidden="1" customWidth="1"/>
    <col min="27" max="27" width="11.81640625" style="3" bestFit="1" customWidth="1"/>
    <col min="28" max="28" width="10.1796875" style="3" bestFit="1" customWidth="1"/>
    <col min="29" max="16384" width="9.1796875" style="3"/>
  </cols>
  <sheetData>
    <row r="1" spans="1:26" ht="20.5" x14ac:dyDescent="0.45">
      <c r="A1" s="3" t="s">
        <v>10</v>
      </c>
      <c r="B1" s="81" t="s">
        <v>9</v>
      </c>
      <c r="C1" s="82"/>
      <c r="D1" s="82"/>
      <c r="E1" s="82"/>
      <c r="F1" s="82"/>
      <c r="G1" s="82"/>
      <c r="H1" s="8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</row>
    <row r="2" spans="1:26" ht="20.5" x14ac:dyDescent="0.45">
      <c r="B2" s="6"/>
      <c r="C2" s="6"/>
      <c r="D2" s="6"/>
      <c r="E2" s="7"/>
      <c r="F2" s="7"/>
      <c r="G2" s="7"/>
    </row>
    <row r="3" spans="1:26" ht="20.5" x14ac:dyDescent="0.45">
      <c r="A3" s="4" t="s">
        <v>11</v>
      </c>
      <c r="B3" s="6" t="s">
        <v>7</v>
      </c>
      <c r="C3" s="1"/>
    </row>
    <row r="4" spans="1:26" ht="21" thickBot="1" x14ac:dyDescent="0.5">
      <c r="A4" s="4"/>
      <c r="B4" s="5"/>
      <c r="C4" s="1"/>
    </row>
    <row r="5" spans="1:26" s="10" customFormat="1" ht="33.7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4" t="s">
        <v>112</v>
      </c>
      <c r="H5" s="9" t="s">
        <v>32</v>
      </c>
      <c r="I5" s="54" t="s">
        <v>42</v>
      </c>
      <c r="J5" s="54" t="s">
        <v>54</v>
      </c>
      <c r="K5" s="54" t="s">
        <v>55</v>
      </c>
      <c r="L5" s="54" t="s">
        <v>68</v>
      </c>
      <c r="M5" s="54" t="s">
        <v>70</v>
      </c>
      <c r="N5" s="54" t="s">
        <v>81</v>
      </c>
      <c r="O5" s="54" t="s">
        <v>82</v>
      </c>
      <c r="P5" s="54" t="s">
        <v>89</v>
      </c>
      <c r="Q5" s="54" t="s">
        <v>94</v>
      </c>
      <c r="R5" s="54" t="s">
        <v>100</v>
      </c>
      <c r="S5" s="54" t="s">
        <v>103</v>
      </c>
      <c r="T5" s="54" t="s">
        <v>105</v>
      </c>
      <c r="U5" s="54" t="s">
        <v>111</v>
      </c>
      <c r="V5" s="54" t="s">
        <v>123</v>
      </c>
      <c r="W5" s="54" t="s">
        <v>142</v>
      </c>
      <c r="X5" s="54" t="s">
        <v>152</v>
      </c>
      <c r="Y5" s="54" t="s">
        <v>159</v>
      </c>
      <c r="Z5" s="31" t="s">
        <v>6</v>
      </c>
    </row>
    <row r="6" spans="1:26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6"/>
    </row>
    <row r="7" spans="1:26" s="10" customFormat="1" ht="16.5" hidden="1" customHeight="1" x14ac:dyDescent="0.35">
      <c r="A7" s="15" t="s">
        <v>71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6"/>
    </row>
    <row r="8" spans="1:26" s="10" customFormat="1" ht="16.5" hidden="1" customHeight="1" x14ac:dyDescent="0.35">
      <c r="A8" s="32" t="s">
        <v>12</v>
      </c>
      <c r="B8" s="17" t="s">
        <v>49</v>
      </c>
      <c r="C8" s="44" t="s">
        <v>72</v>
      </c>
      <c r="D8" s="60" t="s">
        <v>13</v>
      </c>
      <c r="E8" s="61" t="s">
        <v>73</v>
      </c>
      <c r="F8" s="15" t="s">
        <v>14</v>
      </c>
      <c r="G8" s="15"/>
      <c r="H8" s="20"/>
      <c r="I8" s="20"/>
      <c r="J8" s="20"/>
      <c r="K8" s="20"/>
      <c r="L8" s="20"/>
      <c r="M8" s="46">
        <v>95000</v>
      </c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62">
        <f>SUM(M8)</f>
        <v>95000</v>
      </c>
    </row>
    <row r="9" spans="1:26" s="10" customFormat="1" ht="16.5" hidden="1" customHeight="1" thickBot="1" x14ac:dyDescent="0.4">
      <c r="A9" s="36" t="s">
        <v>16</v>
      </c>
      <c r="B9" s="53" t="s">
        <v>49</v>
      </c>
      <c r="C9" s="63" t="s">
        <v>96</v>
      </c>
      <c r="D9" s="60" t="s">
        <v>17</v>
      </c>
      <c r="E9" s="60" t="s">
        <v>97</v>
      </c>
      <c r="F9" s="17" t="s">
        <v>14</v>
      </c>
      <c r="G9" s="17"/>
      <c r="H9" s="20"/>
      <c r="I9" s="20"/>
      <c r="J9" s="20"/>
      <c r="K9" s="20"/>
      <c r="L9" s="20"/>
      <c r="M9" s="46"/>
      <c r="N9" s="46"/>
      <c r="O9" s="46"/>
      <c r="P9" s="46"/>
      <c r="Q9" s="46">
        <v>265518</v>
      </c>
      <c r="R9" s="46"/>
      <c r="S9" s="46">
        <v>265518</v>
      </c>
      <c r="T9" s="46"/>
      <c r="U9" s="46"/>
      <c r="V9" s="46"/>
      <c r="W9" s="46"/>
      <c r="X9" s="46"/>
      <c r="Y9" s="46"/>
      <c r="Z9" s="62">
        <f>SUM(Q9:S9)</f>
        <v>531036</v>
      </c>
    </row>
    <row r="10" spans="1:26" s="10" customFormat="1" ht="16.5" hidden="1" customHeight="1" thickTop="1" x14ac:dyDescent="0.35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20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62">
        <f>SUM(H10:H10)</f>
        <v>0</v>
      </c>
    </row>
    <row r="11" spans="1:26" s="10" customFormat="1" ht="16.5" hidden="1" customHeight="1" x14ac:dyDescent="0.35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20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62">
        <f>SUM(H11:H11)</f>
        <v>0</v>
      </c>
    </row>
    <row r="12" spans="1:26" s="10" customFormat="1" ht="16.5" hidden="1" customHeight="1" x14ac:dyDescent="0.35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20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62">
        <f>SUM(H12:H12)</f>
        <v>0</v>
      </c>
    </row>
    <row r="13" spans="1:26" s="10" customFormat="1" ht="16.5" hidden="1" customHeight="1" x14ac:dyDescent="0.35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20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62">
        <f>SUM(H13:H13)</f>
        <v>0</v>
      </c>
    </row>
    <row r="14" spans="1:26" s="10" customFormat="1" ht="16.5" hidden="1" customHeight="1" x14ac:dyDescent="0.35">
      <c r="A14" s="15" t="s">
        <v>31</v>
      </c>
      <c r="B14" s="17"/>
      <c r="C14" s="50"/>
      <c r="D14" s="31"/>
      <c r="E14" s="15"/>
      <c r="F14" s="17"/>
      <c r="G14" s="17"/>
      <c r="H14" s="20"/>
      <c r="I14" s="20"/>
      <c r="J14" s="20"/>
      <c r="K14" s="20"/>
      <c r="L14" s="20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62"/>
    </row>
    <row r="15" spans="1:26" s="10" customFormat="1" ht="16.5" hidden="1" customHeight="1" x14ac:dyDescent="0.35">
      <c r="A15" s="21" t="s">
        <v>18</v>
      </c>
      <c r="B15" s="17" t="s">
        <v>60</v>
      </c>
      <c r="C15" s="15" t="s">
        <v>85</v>
      </c>
      <c r="D15" s="15" t="s">
        <v>86</v>
      </c>
      <c r="E15" s="15" t="s">
        <v>87</v>
      </c>
      <c r="F15" s="17">
        <v>17.207000000000001</v>
      </c>
      <c r="G15" s="65" t="s">
        <v>113</v>
      </c>
      <c r="H15" s="20"/>
      <c r="I15" s="20"/>
      <c r="J15" s="20"/>
      <c r="K15" s="20"/>
      <c r="L15" s="20"/>
      <c r="M15" s="46"/>
      <c r="N15" s="46"/>
      <c r="O15" s="46">
        <f>50000-1</f>
        <v>49999</v>
      </c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62">
        <f>SUM(O15)</f>
        <v>49999</v>
      </c>
    </row>
    <row r="16" spans="1:26" s="10" customFormat="1" ht="16.5" hidden="1" customHeight="1" x14ac:dyDescent="0.35">
      <c r="A16" s="21" t="s">
        <v>18</v>
      </c>
      <c r="B16" s="17" t="s">
        <v>63</v>
      </c>
      <c r="C16" s="15" t="s">
        <v>85</v>
      </c>
      <c r="D16" s="15" t="s">
        <v>86</v>
      </c>
      <c r="E16" s="15" t="s">
        <v>87</v>
      </c>
      <c r="F16" s="17">
        <v>17.207000000000001</v>
      </c>
      <c r="G16" s="65" t="s">
        <v>113</v>
      </c>
      <c r="H16" s="20"/>
      <c r="I16" s="20"/>
      <c r="J16" s="20"/>
      <c r="K16" s="20"/>
      <c r="L16" s="20"/>
      <c r="M16" s="46"/>
      <c r="N16" s="46"/>
      <c r="O16" s="46">
        <v>1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62">
        <f t="shared" ref="Z16:Z18" si="0">SUM(O16)</f>
        <v>1</v>
      </c>
    </row>
    <row r="17" spans="1:28" s="10" customFormat="1" ht="16.5" hidden="1" customHeight="1" x14ac:dyDescent="0.35">
      <c r="A17" s="21" t="s">
        <v>19</v>
      </c>
      <c r="B17" s="17" t="s">
        <v>60</v>
      </c>
      <c r="C17" s="15" t="s">
        <v>85</v>
      </c>
      <c r="D17" s="15" t="s">
        <v>86</v>
      </c>
      <c r="E17" s="15" t="s">
        <v>88</v>
      </c>
      <c r="F17" s="17" t="s">
        <v>20</v>
      </c>
      <c r="G17" s="65" t="s">
        <v>113</v>
      </c>
      <c r="H17" s="20"/>
      <c r="I17" s="20"/>
      <c r="J17" s="20"/>
      <c r="K17" s="20"/>
      <c r="L17" s="20"/>
      <c r="M17" s="46"/>
      <c r="N17" s="46"/>
      <c r="O17" s="46">
        <f>32325-1</f>
        <v>32324</v>
      </c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62">
        <f t="shared" si="0"/>
        <v>32324</v>
      </c>
    </row>
    <row r="18" spans="1:28" s="10" customFormat="1" ht="14.5" hidden="1" x14ac:dyDescent="0.35">
      <c r="A18" s="21" t="s">
        <v>19</v>
      </c>
      <c r="B18" s="17" t="s">
        <v>63</v>
      </c>
      <c r="C18" s="15" t="s">
        <v>85</v>
      </c>
      <c r="D18" s="15" t="s">
        <v>86</v>
      </c>
      <c r="E18" s="15" t="s">
        <v>88</v>
      </c>
      <c r="F18" s="17" t="s">
        <v>20</v>
      </c>
      <c r="G18" s="65" t="s">
        <v>113</v>
      </c>
      <c r="H18" s="20"/>
      <c r="I18" s="20"/>
      <c r="J18" s="20"/>
      <c r="K18" s="20"/>
      <c r="L18" s="20"/>
      <c r="M18" s="46"/>
      <c r="N18" s="46"/>
      <c r="O18" s="46">
        <v>1</v>
      </c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62">
        <f t="shared" si="0"/>
        <v>1</v>
      </c>
    </row>
    <row r="19" spans="1:28" s="10" customFormat="1" ht="14.5" hidden="1" x14ac:dyDescent="0.35">
      <c r="A19" s="68" t="s">
        <v>124</v>
      </c>
      <c r="B19" s="53" t="s">
        <v>49</v>
      </c>
      <c r="C19" s="69" t="s">
        <v>138</v>
      </c>
      <c r="D19" s="70" t="s">
        <v>125</v>
      </c>
      <c r="E19" s="70" t="s">
        <v>126</v>
      </c>
      <c r="F19" s="17" t="s">
        <v>14</v>
      </c>
      <c r="G19" s="17"/>
      <c r="H19" s="20"/>
      <c r="I19" s="20"/>
      <c r="J19" s="20"/>
      <c r="K19" s="20"/>
      <c r="L19" s="20"/>
      <c r="M19" s="46"/>
      <c r="N19" s="46"/>
      <c r="O19" s="46"/>
      <c r="P19" s="46"/>
      <c r="Q19" s="46"/>
      <c r="R19" s="46"/>
      <c r="S19" s="46"/>
      <c r="T19" s="46"/>
      <c r="U19" s="46"/>
      <c r="V19" s="46">
        <v>1150</v>
      </c>
      <c r="W19" s="46"/>
      <c r="X19" s="46"/>
      <c r="Y19" s="46"/>
      <c r="Z19" s="62">
        <f>V19</f>
        <v>1150</v>
      </c>
    </row>
    <row r="20" spans="1:28" s="10" customFormat="1" ht="14.5" hidden="1" x14ac:dyDescent="0.35">
      <c r="A20" s="68" t="s">
        <v>127</v>
      </c>
      <c r="B20" s="53" t="s">
        <v>49</v>
      </c>
      <c r="C20" s="71" t="s">
        <v>139</v>
      </c>
      <c r="D20" s="71" t="s">
        <v>128</v>
      </c>
      <c r="E20" s="70" t="s">
        <v>129</v>
      </c>
      <c r="F20" s="17" t="s">
        <v>14</v>
      </c>
      <c r="G20" s="17"/>
      <c r="H20" s="20"/>
      <c r="I20" s="20"/>
      <c r="J20" s="20"/>
      <c r="K20" s="20"/>
      <c r="L20" s="20"/>
      <c r="M20" s="46"/>
      <c r="N20" s="46"/>
      <c r="O20" s="46"/>
      <c r="P20" s="46"/>
      <c r="Q20" s="46"/>
      <c r="R20" s="46"/>
      <c r="S20" s="46"/>
      <c r="T20" s="46"/>
      <c r="U20" s="46"/>
      <c r="V20" s="46">
        <v>5131.22</v>
      </c>
      <c r="W20" s="46"/>
      <c r="X20" s="46"/>
      <c r="Y20" s="46"/>
      <c r="Z20" s="62">
        <f t="shared" ref="Z20:Z22" si="1">V20</f>
        <v>5131.22</v>
      </c>
    </row>
    <row r="21" spans="1:28" s="10" customFormat="1" ht="16.5" hidden="1" customHeight="1" x14ac:dyDescent="0.35">
      <c r="A21" s="68" t="s">
        <v>130</v>
      </c>
      <c r="B21" s="53" t="s">
        <v>49</v>
      </c>
      <c r="C21" s="72" t="s">
        <v>140</v>
      </c>
      <c r="D21" s="72" t="s">
        <v>131</v>
      </c>
      <c r="E21" s="73" t="s">
        <v>132</v>
      </c>
      <c r="F21" s="17" t="s">
        <v>14</v>
      </c>
      <c r="G21" s="17"/>
      <c r="H21" s="20"/>
      <c r="I21" s="20"/>
      <c r="J21" s="20"/>
      <c r="K21" s="20"/>
      <c r="L21" s="20"/>
      <c r="M21" s="46"/>
      <c r="N21" s="46"/>
      <c r="O21" s="46"/>
      <c r="P21" s="46"/>
      <c r="Q21" s="46"/>
      <c r="R21" s="46"/>
      <c r="S21" s="46"/>
      <c r="T21" s="46"/>
      <c r="U21" s="46"/>
      <c r="V21" s="46">
        <v>6841.62</v>
      </c>
      <c r="W21" s="46"/>
      <c r="X21" s="46"/>
      <c r="Y21" s="46"/>
      <c r="Z21" s="62">
        <f t="shared" si="1"/>
        <v>6841.62</v>
      </c>
      <c r="AB21" s="49"/>
    </row>
    <row r="22" spans="1:28" s="10" customFormat="1" ht="16.5" hidden="1" customHeight="1" thickBot="1" x14ac:dyDescent="0.4">
      <c r="A22" s="68" t="s">
        <v>133</v>
      </c>
      <c r="B22" s="53" t="s">
        <v>49</v>
      </c>
      <c r="C22" s="76" t="s">
        <v>141</v>
      </c>
      <c r="D22" s="76" t="s">
        <v>134</v>
      </c>
      <c r="E22" s="77" t="s">
        <v>135</v>
      </c>
      <c r="F22" s="17" t="s">
        <v>14</v>
      </c>
      <c r="G22" s="17"/>
      <c r="H22" s="20"/>
      <c r="I22" s="20"/>
      <c r="J22" s="20"/>
      <c r="K22" s="20"/>
      <c r="L22" s="20"/>
      <c r="M22" s="46"/>
      <c r="N22" s="46"/>
      <c r="O22" s="46"/>
      <c r="P22" s="46"/>
      <c r="Q22" s="46"/>
      <c r="R22" s="46"/>
      <c r="S22" s="46"/>
      <c r="T22" s="46"/>
      <c r="U22" s="46"/>
      <c r="V22" s="46">
        <v>10989.15</v>
      </c>
      <c r="W22" s="46"/>
      <c r="X22" s="46"/>
      <c r="Y22" s="46"/>
      <c r="Z22" s="62">
        <f t="shared" si="1"/>
        <v>10989.15</v>
      </c>
      <c r="AB22" s="41"/>
    </row>
    <row r="23" spans="1:28" s="10" customFormat="1" ht="16.5" hidden="1" customHeight="1" thickBot="1" x14ac:dyDescent="0.4">
      <c r="A23" s="21" t="s">
        <v>150</v>
      </c>
      <c r="B23" s="53" t="s">
        <v>49</v>
      </c>
      <c r="C23" s="15" t="s">
        <v>147</v>
      </c>
      <c r="D23" s="15" t="s">
        <v>149</v>
      </c>
      <c r="E23" s="47" t="s">
        <v>148</v>
      </c>
      <c r="F23" s="78">
        <v>17.234999999999999</v>
      </c>
      <c r="G23" s="17"/>
      <c r="H23" s="20"/>
      <c r="I23" s="20"/>
      <c r="J23" s="20"/>
      <c r="K23" s="20"/>
      <c r="L23" s="20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>
        <v>5088.4799999999996</v>
      </c>
      <c r="X23" s="46"/>
      <c r="Y23" s="46"/>
      <c r="Z23" s="62">
        <f>W23</f>
        <v>5088.4799999999996</v>
      </c>
    </row>
    <row r="24" spans="1:28" s="10" customFormat="1" ht="16.5" hidden="1" customHeight="1" x14ac:dyDescent="0.35">
      <c r="A24" s="79" t="s">
        <v>153</v>
      </c>
      <c r="B24" s="53" t="s">
        <v>154</v>
      </c>
      <c r="C24" s="14" t="s">
        <v>155</v>
      </c>
      <c r="D24" s="14" t="s">
        <v>28</v>
      </c>
      <c r="E24" s="14" t="s">
        <v>29</v>
      </c>
      <c r="F24" s="80">
        <v>10.561</v>
      </c>
      <c r="G24" s="17"/>
      <c r="H24" s="20"/>
      <c r="I24" s="20"/>
      <c r="J24" s="20"/>
      <c r="K24" s="20"/>
      <c r="L24" s="20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>
        <v>3616.9463830499999</v>
      </c>
      <c r="Y24" s="46"/>
      <c r="Z24" s="62">
        <f>X24</f>
        <v>3616.9463830499999</v>
      </c>
    </row>
    <row r="25" spans="1:28" s="10" customFormat="1" ht="16.5" hidden="1" customHeight="1" x14ac:dyDescent="0.35">
      <c r="A25" s="21" t="s">
        <v>153</v>
      </c>
      <c r="B25" s="53" t="s">
        <v>156</v>
      </c>
      <c r="C25" s="14" t="s">
        <v>155</v>
      </c>
      <c r="D25" s="14" t="s">
        <v>28</v>
      </c>
      <c r="E25" s="14" t="s">
        <v>29</v>
      </c>
      <c r="F25" s="80">
        <v>10.561</v>
      </c>
      <c r="G25" s="17"/>
      <c r="H25" s="20"/>
      <c r="I25" s="20"/>
      <c r="J25" s="20"/>
      <c r="K25" s="20"/>
      <c r="L25" s="20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>
        <v>4521.1936169499995</v>
      </c>
      <c r="Y25" s="46"/>
      <c r="Z25" s="62">
        <f>X25</f>
        <v>4521.1936169499995</v>
      </c>
    </row>
    <row r="26" spans="1:28" s="10" customFormat="1" ht="14.5" hidden="1" x14ac:dyDescent="0.35">
      <c r="A26" s="37" t="s">
        <v>26</v>
      </c>
      <c r="B26" s="17"/>
      <c r="C26" s="50"/>
      <c r="D26" s="31"/>
      <c r="E26" s="15"/>
      <c r="F26" s="17" t="s">
        <v>14</v>
      </c>
      <c r="G26" s="17"/>
      <c r="H26" s="20"/>
      <c r="I26" s="20"/>
      <c r="J26" s="20"/>
      <c r="K26" s="20"/>
      <c r="L26" s="20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62">
        <f t="shared" ref="Z26:Z44" si="2">SUM(H26:H26)</f>
        <v>0</v>
      </c>
    </row>
    <row r="27" spans="1:28" s="10" customFormat="1" ht="14.5" hidden="1" x14ac:dyDescent="0.35">
      <c r="A27" s="37"/>
      <c r="B27" s="38"/>
      <c r="C27" s="50"/>
      <c r="D27" s="31"/>
      <c r="E27" s="15"/>
      <c r="F27" s="17"/>
      <c r="G27" s="17"/>
      <c r="H27" s="20"/>
      <c r="I27" s="20"/>
      <c r="J27" s="20"/>
      <c r="K27" s="20"/>
      <c r="L27" s="20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62"/>
    </row>
    <row r="28" spans="1:28" s="10" customFormat="1" ht="14.5" hidden="1" x14ac:dyDescent="0.35">
      <c r="A28" s="37" t="s">
        <v>33</v>
      </c>
      <c r="B28" s="53" t="s">
        <v>34</v>
      </c>
      <c r="C28" s="15" t="s">
        <v>35</v>
      </c>
      <c r="D28" s="31" t="s">
        <v>28</v>
      </c>
      <c r="E28" s="15" t="s">
        <v>29</v>
      </c>
      <c r="F28" s="17">
        <v>10.561</v>
      </c>
      <c r="G28" s="17"/>
      <c r="H28" s="46">
        <v>3359.31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62">
        <f>SUM(H28)</f>
        <v>3359.31</v>
      </c>
    </row>
    <row r="29" spans="1:28" s="10" customFormat="1" ht="14.5" hidden="1" x14ac:dyDescent="0.35">
      <c r="A29" s="21" t="s">
        <v>38</v>
      </c>
      <c r="B29" s="53" t="s">
        <v>49</v>
      </c>
      <c r="C29" s="15" t="s">
        <v>39</v>
      </c>
      <c r="D29" s="15" t="s">
        <v>40</v>
      </c>
      <c r="E29" s="15" t="s">
        <v>41</v>
      </c>
      <c r="F29" s="17" t="s">
        <v>14</v>
      </c>
      <c r="G29" s="17"/>
      <c r="H29" s="20"/>
      <c r="I29" s="20">
        <v>28782.522182036617</v>
      </c>
      <c r="J29" s="20"/>
      <c r="K29" s="20"/>
      <c r="L29" s="20"/>
      <c r="M29" s="46"/>
      <c r="N29" s="46"/>
      <c r="O29" s="46"/>
      <c r="P29" s="46"/>
      <c r="Q29" s="46"/>
      <c r="R29" s="46"/>
      <c r="S29" s="46"/>
      <c r="T29" s="46">
        <v>22750.000000000004</v>
      </c>
      <c r="U29" s="46"/>
      <c r="V29" s="46"/>
      <c r="W29" s="46"/>
      <c r="X29" s="46"/>
      <c r="Y29" s="46"/>
      <c r="Z29" s="64">
        <f>SUM(I29:T29)</f>
        <v>51532.522182036621</v>
      </c>
    </row>
    <row r="30" spans="1:28" s="10" customFormat="1" ht="16.5" hidden="1" customHeight="1" x14ac:dyDescent="0.35">
      <c r="A30" s="21"/>
      <c r="B30" s="38"/>
      <c r="C30" s="15"/>
      <c r="D30" s="15"/>
      <c r="E30" s="15"/>
      <c r="F30" s="17"/>
      <c r="G30" s="17"/>
      <c r="H30" s="20"/>
      <c r="I30" s="20"/>
      <c r="J30" s="20"/>
      <c r="K30" s="20"/>
      <c r="L30" s="20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62">
        <f t="shared" si="2"/>
        <v>0</v>
      </c>
      <c r="AA30" s="41"/>
    </row>
    <row r="31" spans="1:28" s="10" customFormat="1" ht="16.5" hidden="1" customHeight="1" x14ac:dyDescent="0.35">
      <c r="A31" s="9" t="s">
        <v>8</v>
      </c>
      <c r="B31" s="38"/>
      <c r="C31" s="39"/>
      <c r="D31" s="39"/>
      <c r="E31" s="40"/>
      <c r="F31" s="38"/>
      <c r="G31" s="38"/>
      <c r="H31" s="20"/>
      <c r="I31" s="20"/>
      <c r="J31" s="20"/>
      <c r="K31" s="20"/>
      <c r="L31" s="20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62">
        <f t="shared" si="2"/>
        <v>0</v>
      </c>
    </row>
    <row r="32" spans="1:28" s="10" customFormat="1" ht="16.5" hidden="1" customHeight="1" x14ac:dyDescent="0.35">
      <c r="A32" s="15" t="s">
        <v>115</v>
      </c>
      <c r="B32" s="38"/>
      <c r="C32" s="39"/>
      <c r="D32" s="39"/>
      <c r="E32" s="40"/>
      <c r="F32" s="38"/>
      <c r="G32" s="38"/>
      <c r="H32" s="20"/>
      <c r="I32" s="20"/>
      <c r="J32" s="20"/>
      <c r="K32" s="20"/>
      <c r="L32" s="20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62">
        <f t="shared" si="2"/>
        <v>0</v>
      </c>
    </row>
    <row r="33" spans="1:27" s="10" customFormat="1" ht="16.5" hidden="1" customHeight="1" x14ac:dyDescent="0.35">
      <c r="A33" s="36" t="s">
        <v>21</v>
      </c>
      <c r="B33" s="17" t="s">
        <v>23</v>
      </c>
      <c r="C33" s="33" t="s">
        <v>24</v>
      </c>
      <c r="D33" s="33" t="s">
        <v>22</v>
      </c>
      <c r="E33" s="35" t="s">
        <v>25</v>
      </c>
      <c r="F33" s="31">
        <v>17.800999999999998</v>
      </c>
      <c r="G33" s="65" t="s">
        <v>114</v>
      </c>
      <c r="H33" s="20"/>
      <c r="I33" s="20"/>
      <c r="J33" s="20"/>
      <c r="K33" s="20"/>
      <c r="L33" s="20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62">
        <f t="shared" si="2"/>
        <v>0</v>
      </c>
    </row>
    <row r="34" spans="1:27" s="10" customFormat="1" ht="16.5" hidden="1" customHeight="1" x14ac:dyDescent="0.35">
      <c r="A34" s="36" t="s">
        <v>21</v>
      </c>
      <c r="B34" s="17" t="s">
        <v>27</v>
      </c>
      <c r="C34" s="33" t="s">
        <v>24</v>
      </c>
      <c r="D34" s="33" t="s">
        <v>22</v>
      </c>
      <c r="E34" s="35" t="s">
        <v>25</v>
      </c>
      <c r="F34" s="31">
        <v>17.800999999999998</v>
      </c>
      <c r="G34" s="65" t="s">
        <v>114</v>
      </c>
      <c r="H34" s="20"/>
      <c r="I34" s="20"/>
      <c r="J34" s="20"/>
      <c r="K34" s="20"/>
      <c r="L34" s="20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62">
        <f t="shared" si="2"/>
        <v>0</v>
      </c>
    </row>
    <row r="35" spans="1:27" s="10" customFormat="1" ht="16.5" hidden="1" customHeight="1" x14ac:dyDescent="0.35">
      <c r="A35" s="36" t="s">
        <v>21</v>
      </c>
      <c r="B35" s="17"/>
      <c r="C35" s="33"/>
      <c r="D35" s="33"/>
      <c r="E35" s="35"/>
      <c r="F35" s="31">
        <v>17.800999999999998</v>
      </c>
      <c r="G35" s="65" t="s">
        <v>114</v>
      </c>
      <c r="H35" s="20"/>
      <c r="I35" s="20"/>
      <c r="J35" s="20"/>
      <c r="K35" s="20"/>
      <c r="L35" s="20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62">
        <f t="shared" si="2"/>
        <v>0</v>
      </c>
      <c r="AA35" s="41"/>
    </row>
    <row r="36" spans="1:27" s="10" customFormat="1" ht="16.5" hidden="1" customHeight="1" x14ac:dyDescent="0.35">
      <c r="A36" s="21"/>
      <c r="B36" s="17"/>
      <c r="C36" s="33"/>
      <c r="D36" s="33"/>
      <c r="E36" s="35"/>
      <c r="F36" s="17"/>
      <c r="G36" s="17"/>
      <c r="H36" s="20"/>
      <c r="I36" s="20"/>
      <c r="J36" s="20"/>
      <c r="K36" s="20"/>
      <c r="L36" s="20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62">
        <f t="shared" si="2"/>
        <v>0</v>
      </c>
    </row>
    <row r="37" spans="1:27" s="10" customFormat="1" ht="16.5" hidden="1" customHeight="1" x14ac:dyDescent="0.35">
      <c r="A37" s="21"/>
      <c r="B37" s="17"/>
      <c r="C37" s="30"/>
      <c r="D37" s="15"/>
      <c r="E37" s="30"/>
      <c r="F37" s="17"/>
      <c r="G37" s="17"/>
      <c r="H37" s="18"/>
      <c r="I37" s="18"/>
      <c r="J37" s="18"/>
      <c r="K37" s="18"/>
      <c r="L37" s="18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62">
        <f t="shared" si="2"/>
        <v>0</v>
      </c>
    </row>
    <row r="38" spans="1:27" s="23" customFormat="1" ht="16.5" hidden="1" customHeight="1" x14ac:dyDescent="0.35">
      <c r="A38" s="9" t="s">
        <v>8</v>
      </c>
      <c r="B38" s="11"/>
      <c r="C38" s="14"/>
      <c r="D38" s="14"/>
      <c r="E38" s="11"/>
      <c r="F38" s="11"/>
      <c r="G38" s="11"/>
      <c r="H38" s="18"/>
      <c r="I38" s="18"/>
      <c r="J38" s="18"/>
      <c r="K38" s="18"/>
      <c r="L38" s="18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62">
        <f t="shared" si="2"/>
        <v>0</v>
      </c>
    </row>
    <row r="39" spans="1:27" s="10" customFormat="1" ht="16.5" hidden="1" customHeight="1" x14ac:dyDescent="0.35">
      <c r="A39" s="15" t="s">
        <v>116</v>
      </c>
      <c r="B39" s="11"/>
      <c r="C39" s="14"/>
      <c r="D39" s="14"/>
      <c r="E39" s="11"/>
      <c r="F39" s="11"/>
      <c r="G39" s="11"/>
      <c r="H39" s="18"/>
      <c r="I39" s="18"/>
      <c r="J39" s="18"/>
      <c r="K39" s="18"/>
      <c r="L39" s="18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62">
        <f t="shared" si="2"/>
        <v>0</v>
      </c>
    </row>
    <row r="40" spans="1:27" s="23" customFormat="1" ht="15" hidden="1" customHeight="1" x14ac:dyDescent="0.35">
      <c r="A40" s="34" t="s">
        <v>119</v>
      </c>
      <c r="B40" s="17" t="s">
        <v>49</v>
      </c>
      <c r="C40" s="67" t="s">
        <v>120</v>
      </c>
      <c r="D40" s="47" t="s">
        <v>15</v>
      </c>
      <c r="E40" s="47" t="s">
        <v>121</v>
      </c>
      <c r="F40" s="15">
        <v>17.245000000000001</v>
      </c>
      <c r="G40" s="65" t="s">
        <v>117</v>
      </c>
      <c r="H40" s="18"/>
      <c r="I40" s="18"/>
      <c r="J40" s="18"/>
      <c r="K40" s="18"/>
      <c r="L40" s="18"/>
      <c r="M40" s="45"/>
      <c r="N40" s="45"/>
      <c r="O40" s="45"/>
      <c r="P40" s="45"/>
      <c r="Q40" s="45"/>
      <c r="R40" s="45"/>
      <c r="S40" s="45"/>
      <c r="T40" s="45"/>
      <c r="U40" s="45">
        <f>1207.37865116279-1</f>
        <v>1206.37865116279</v>
      </c>
      <c r="V40" s="45"/>
      <c r="W40" s="45"/>
      <c r="X40" s="45"/>
      <c r="Y40" s="45"/>
      <c r="Z40" s="62">
        <f>SUM(U40)</f>
        <v>1206.37865116279</v>
      </c>
    </row>
    <row r="41" spans="1:27" s="23" customFormat="1" ht="15" hidden="1" customHeight="1" x14ac:dyDescent="0.35">
      <c r="A41" s="34" t="s">
        <v>119</v>
      </c>
      <c r="B41" s="17" t="s">
        <v>122</v>
      </c>
      <c r="C41" s="67" t="s">
        <v>120</v>
      </c>
      <c r="D41" s="47" t="s">
        <v>15</v>
      </c>
      <c r="E41" s="47" t="s">
        <v>121</v>
      </c>
      <c r="F41" s="15">
        <v>17.245000000000001</v>
      </c>
      <c r="G41" s="65" t="s">
        <v>117</v>
      </c>
      <c r="H41" s="18"/>
      <c r="I41" s="18"/>
      <c r="J41" s="18"/>
      <c r="K41" s="18"/>
      <c r="L41" s="18"/>
      <c r="M41" s="45"/>
      <c r="N41" s="45"/>
      <c r="O41" s="45"/>
      <c r="P41" s="45"/>
      <c r="Q41" s="45"/>
      <c r="R41" s="45"/>
      <c r="S41" s="45"/>
      <c r="T41" s="45"/>
      <c r="U41" s="45">
        <v>1</v>
      </c>
      <c r="V41" s="45"/>
      <c r="W41" s="45"/>
      <c r="X41" s="45"/>
      <c r="Y41" s="45"/>
      <c r="Z41" s="62">
        <f>SUM(U41)</f>
        <v>1</v>
      </c>
    </row>
    <row r="42" spans="1:27" s="10" customFormat="1" ht="16.5" hidden="1" customHeight="1" x14ac:dyDescent="0.35">
      <c r="A42" s="21"/>
      <c r="B42" s="17"/>
      <c r="C42" s="15"/>
      <c r="D42" s="15"/>
      <c r="E42" s="15"/>
      <c r="F42" s="15"/>
      <c r="G42" s="15"/>
      <c r="H42" s="18"/>
      <c r="I42" s="18"/>
      <c r="J42" s="18"/>
      <c r="K42" s="18"/>
      <c r="L42" s="18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62">
        <f t="shared" si="2"/>
        <v>0</v>
      </c>
    </row>
    <row r="43" spans="1:27" s="10" customFormat="1" ht="16.5" hidden="1" customHeight="1" x14ac:dyDescent="0.35">
      <c r="A43" s="42"/>
      <c r="B43" s="43"/>
      <c r="C43" s="15"/>
      <c r="D43" s="15"/>
      <c r="E43" s="15"/>
      <c r="F43" s="15"/>
      <c r="G43" s="15"/>
      <c r="H43" s="18"/>
      <c r="I43" s="18"/>
      <c r="J43" s="18"/>
      <c r="K43" s="18"/>
      <c r="L43" s="18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62">
        <f t="shared" si="2"/>
        <v>0</v>
      </c>
    </row>
    <row r="44" spans="1:27" s="10" customFormat="1" ht="16.5" customHeight="1" x14ac:dyDescent="0.35">
      <c r="A44" s="42"/>
      <c r="B44" s="17"/>
      <c r="C44" s="15"/>
      <c r="D44" s="15"/>
      <c r="E44" s="15"/>
      <c r="F44" s="15"/>
      <c r="G44" s="15"/>
      <c r="H44" s="18"/>
      <c r="I44" s="18"/>
      <c r="J44" s="18"/>
      <c r="K44" s="18"/>
      <c r="L44" s="18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62">
        <f t="shared" si="2"/>
        <v>0</v>
      </c>
    </row>
    <row r="45" spans="1:27" s="10" customFormat="1" ht="16.5" customHeight="1" x14ac:dyDescent="0.35">
      <c r="A45" s="42"/>
      <c r="B45" s="17"/>
      <c r="C45" s="15"/>
      <c r="D45" s="15"/>
      <c r="E45" s="15"/>
      <c r="F45" s="15"/>
      <c r="G45" s="15"/>
      <c r="H45" s="18"/>
      <c r="I45" s="18"/>
      <c r="J45" s="18"/>
      <c r="K45" s="18"/>
      <c r="L45" s="18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62">
        <f>SUM(H45:H45)</f>
        <v>0</v>
      </c>
    </row>
    <row r="46" spans="1:27" s="10" customFormat="1" ht="16.5" customHeight="1" x14ac:dyDescent="0.35">
      <c r="A46" s="22"/>
      <c r="B46" s="11"/>
      <c r="C46" s="12"/>
      <c r="D46" s="12"/>
      <c r="E46" s="13"/>
      <c r="F46" s="14"/>
      <c r="G46" s="14"/>
      <c r="H46" s="18"/>
      <c r="I46" s="18"/>
      <c r="J46" s="18"/>
      <c r="K46" s="18"/>
      <c r="L46" s="18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62">
        <f>SUM(H46:H46)</f>
        <v>0</v>
      </c>
    </row>
    <row r="47" spans="1:27" s="10" customFormat="1" ht="16.5" customHeight="1" x14ac:dyDescent="0.35">
      <c r="A47" s="9" t="s">
        <v>8</v>
      </c>
      <c r="B47" s="11"/>
      <c r="C47" s="12"/>
      <c r="D47" s="12"/>
      <c r="E47" s="13"/>
      <c r="F47" s="14"/>
      <c r="G47" s="14"/>
      <c r="H47" s="18"/>
      <c r="I47" s="18"/>
      <c r="J47" s="18"/>
      <c r="K47" s="18"/>
      <c r="L47" s="18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62">
        <f>SUM(H47:H47)</f>
        <v>0</v>
      </c>
    </row>
    <row r="48" spans="1:27" s="10" customFormat="1" ht="16.5" customHeight="1" x14ac:dyDescent="0.35">
      <c r="A48" s="15" t="s">
        <v>45</v>
      </c>
      <c r="B48" s="11"/>
      <c r="C48" s="12"/>
      <c r="D48" s="12"/>
      <c r="E48" s="13"/>
      <c r="F48" s="14"/>
      <c r="G48" s="14"/>
      <c r="H48" s="18"/>
      <c r="I48" s="18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62">
        <f>SUM(H48:H48)</f>
        <v>0</v>
      </c>
    </row>
    <row r="49" spans="1:27" s="23" customFormat="1" ht="15" customHeight="1" x14ac:dyDescent="0.35">
      <c r="A49" s="56" t="s">
        <v>48</v>
      </c>
      <c r="B49" s="53" t="s">
        <v>49</v>
      </c>
      <c r="C49" s="15" t="s">
        <v>50</v>
      </c>
      <c r="D49" s="15" t="s">
        <v>51</v>
      </c>
      <c r="E49" s="15" t="s">
        <v>52</v>
      </c>
      <c r="F49" s="15">
        <v>17.225000000000001</v>
      </c>
      <c r="G49" s="83" t="s">
        <v>162</v>
      </c>
      <c r="H49" s="18"/>
      <c r="I49" s="18"/>
      <c r="J49" s="45">
        <f>57500-1</f>
        <v>57499</v>
      </c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>
        <v>82475.95</v>
      </c>
      <c r="Z49" s="62">
        <f>SUM(J49:Y49)</f>
        <v>139974.95000000001</v>
      </c>
    </row>
    <row r="50" spans="1:27" s="23" customFormat="1" ht="15" customHeight="1" x14ac:dyDescent="0.35">
      <c r="A50" s="56" t="s">
        <v>48</v>
      </c>
      <c r="B50" s="57" t="s">
        <v>53</v>
      </c>
      <c r="C50" s="15" t="s">
        <v>50</v>
      </c>
      <c r="D50" s="15" t="s">
        <v>51</v>
      </c>
      <c r="E50" s="15" t="s">
        <v>52</v>
      </c>
      <c r="F50" s="15">
        <v>17.225000000000001</v>
      </c>
      <c r="G50" s="83" t="s">
        <v>162</v>
      </c>
      <c r="H50" s="18"/>
      <c r="I50" s="18"/>
      <c r="J50" s="45">
        <v>1</v>
      </c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62">
        <f>SUM(J50)</f>
        <v>1</v>
      </c>
    </row>
    <row r="51" spans="1:27" s="23" customFormat="1" ht="15" customHeight="1" x14ac:dyDescent="0.35">
      <c r="A51" s="42"/>
      <c r="B51" s="17"/>
      <c r="C51" s="15"/>
      <c r="D51" s="15"/>
      <c r="E51" s="15"/>
      <c r="F51" s="15"/>
      <c r="G51" s="15"/>
      <c r="H51" s="18"/>
      <c r="I51" s="18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62">
        <f t="shared" ref="Z51:Z57" si="3">SUM(H51:H51)</f>
        <v>0</v>
      </c>
      <c r="AA51" s="51"/>
    </row>
    <row r="52" spans="1:27" s="23" customFormat="1" ht="15" customHeight="1" x14ac:dyDescent="0.35">
      <c r="A52" s="21"/>
      <c r="B52" s="17"/>
      <c r="C52" s="15"/>
      <c r="D52" s="15"/>
      <c r="E52" s="15"/>
      <c r="F52" s="15"/>
      <c r="G52" s="15"/>
      <c r="H52" s="18"/>
      <c r="I52" s="18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62">
        <f t="shared" si="3"/>
        <v>0</v>
      </c>
    </row>
    <row r="53" spans="1:27" s="23" customFormat="1" ht="14.5" x14ac:dyDescent="0.35">
      <c r="A53" s="22"/>
      <c r="B53" s="11"/>
      <c r="C53" s="19"/>
      <c r="D53" s="19"/>
      <c r="E53" s="19"/>
      <c r="F53" s="11"/>
      <c r="G53" s="11"/>
      <c r="H53" s="18"/>
      <c r="I53" s="18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62">
        <f t="shared" si="3"/>
        <v>0</v>
      </c>
    </row>
    <row r="54" spans="1:27" s="23" customFormat="1" ht="14.5" hidden="1" x14ac:dyDescent="0.35">
      <c r="A54" s="9" t="s">
        <v>8</v>
      </c>
      <c r="B54" s="11"/>
      <c r="C54" s="19"/>
      <c r="D54" s="19"/>
      <c r="E54" s="19"/>
      <c r="F54" s="11"/>
      <c r="G54" s="11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62">
        <f t="shared" si="3"/>
        <v>0</v>
      </c>
    </row>
    <row r="55" spans="1:27" s="23" customFormat="1" ht="14.5" hidden="1" x14ac:dyDescent="0.35">
      <c r="A55" s="15" t="s">
        <v>58</v>
      </c>
      <c r="B55" s="11"/>
      <c r="C55" s="19"/>
      <c r="D55" s="19"/>
      <c r="E55" s="19"/>
      <c r="F55" s="11"/>
      <c r="G55" s="11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62">
        <f t="shared" si="3"/>
        <v>0</v>
      </c>
    </row>
    <row r="56" spans="1:27" s="23" customFormat="1" ht="15.5" hidden="1" x14ac:dyDescent="0.35">
      <c r="A56" s="58" t="s">
        <v>59</v>
      </c>
      <c r="B56" s="17" t="s">
        <v>60</v>
      </c>
      <c r="C56" s="15" t="s">
        <v>61</v>
      </c>
      <c r="D56" s="59" t="s">
        <v>62</v>
      </c>
      <c r="E56" s="59">
        <v>6501</v>
      </c>
      <c r="F56" s="17">
        <v>17.259</v>
      </c>
      <c r="G56" s="66" t="s">
        <v>118</v>
      </c>
      <c r="H56" s="45"/>
      <c r="I56" s="45"/>
      <c r="J56" s="45"/>
      <c r="K56" s="45">
        <f>757622-1</f>
        <v>757621</v>
      </c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62">
        <f t="shared" si="3"/>
        <v>0</v>
      </c>
    </row>
    <row r="57" spans="1:27" s="23" customFormat="1" ht="15.5" hidden="1" x14ac:dyDescent="0.35">
      <c r="A57" s="58" t="s">
        <v>59</v>
      </c>
      <c r="B57" s="17" t="s">
        <v>63</v>
      </c>
      <c r="C57" s="15" t="s">
        <v>61</v>
      </c>
      <c r="D57" s="59" t="s">
        <v>62</v>
      </c>
      <c r="E57" s="59">
        <v>6501</v>
      </c>
      <c r="F57" s="17">
        <v>17.259</v>
      </c>
      <c r="G57" s="66" t="s">
        <v>118</v>
      </c>
      <c r="H57" s="45"/>
      <c r="I57" s="45"/>
      <c r="J57" s="45"/>
      <c r="K57" s="45">
        <v>1</v>
      </c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62">
        <f t="shared" si="3"/>
        <v>0</v>
      </c>
    </row>
    <row r="58" spans="1:27" s="10" customFormat="1" ht="15.5" hidden="1" x14ac:dyDescent="0.35">
      <c r="A58" s="21" t="s">
        <v>76</v>
      </c>
      <c r="B58" s="17" t="s">
        <v>60</v>
      </c>
      <c r="C58" s="47" t="s">
        <v>77</v>
      </c>
      <c r="D58" s="30" t="s">
        <v>78</v>
      </c>
      <c r="E58" s="30">
        <v>6502</v>
      </c>
      <c r="F58" s="15">
        <v>17.257999999999999</v>
      </c>
      <c r="G58" s="66" t="s">
        <v>118</v>
      </c>
      <c r="H58" s="46"/>
      <c r="I58" s="46"/>
      <c r="J58" s="46"/>
      <c r="K58" s="46"/>
      <c r="L58" s="46"/>
      <c r="M58" s="46"/>
      <c r="N58" s="46">
        <f>69829-1</f>
        <v>69828</v>
      </c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62">
        <f>SUM(N58)</f>
        <v>69828</v>
      </c>
    </row>
    <row r="59" spans="1:27" s="10" customFormat="1" ht="15.5" hidden="1" x14ac:dyDescent="0.35">
      <c r="A59" s="21" t="s">
        <v>76</v>
      </c>
      <c r="B59" s="17" t="s">
        <v>63</v>
      </c>
      <c r="C59" s="47" t="s">
        <v>77</v>
      </c>
      <c r="D59" s="30" t="s">
        <v>78</v>
      </c>
      <c r="E59" s="30">
        <v>6502</v>
      </c>
      <c r="F59" s="15">
        <v>17.257999999999999</v>
      </c>
      <c r="G59" s="66" t="s">
        <v>118</v>
      </c>
      <c r="H59" s="46"/>
      <c r="I59" s="46"/>
      <c r="J59" s="46"/>
      <c r="K59" s="46"/>
      <c r="L59" s="46"/>
      <c r="M59" s="46"/>
      <c r="N59" s="46">
        <v>1</v>
      </c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62">
        <f>SUM(N59)</f>
        <v>1</v>
      </c>
    </row>
    <row r="60" spans="1:27" s="10" customFormat="1" ht="15.5" hidden="1" x14ac:dyDescent="0.35">
      <c r="A60" s="34" t="s">
        <v>66</v>
      </c>
      <c r="B60" s="17" t="s">
        <v>60</v>
      </c>
      <c r="C60" s="15" t="s">
        <v>67</v>
      </c>
      <c r="D60" s="30" t="s">
        <v>69</v>
      </c>
      <c r="E60" s="30">
        <v>6503</v>
      </c>
      <c r="F60" s="15">
        <v>17.277999999999999</v>
      </c>
      <c r="G60" s="66" t="s">
        <v>118</v>
      </c>
      <c r="H60" s="45"/>
      <c r="I60" s="45"/>
      <c r="J60" s="45"/>
      <c r="K60" s="45"/>
      <c r="L60" s="45">
        <f>90537-1</f>
        <v>90536</v>
      </c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62">
        <f>SUM(L60)</f>
        <v>90536</v>
      </c>
    </row>
    <row r="61" spans="1:27" s="10" customFormat="1" ht="15.5" hidden="1" x14ac:dyDescent="0.35">
      <c r="A61" s="34" t="s">
        <v>66</v>
      </c>
      <c r="B61" s="17" t="s">
        <v>63</v>
      </c>
      <c r="C61" s="15" t="s">
        <v>67</v>
      </c>
      <c r="D61" s="30" t="s">
        <v>69</v>
      </c>
      <c r="E61" s="30">
        <v>6503</v>
      </c>
      <c r="F61" s="15">
        <v>17.277999999999999</v>
      </c>
      <c r="G61" s="66" t="s">
        <v>118</v>
      </c>
      <c r="H61" s="45"/>
      <c r="I61" s="45"/>
      <c r="J61" s="45"/>
      <c r="K61" s="45"/>
      <c r="L61" s="45">
        <v>1</v>
      </c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62">
        <f t="shared" ref="Z61:Z74" si="4">SUM(L61)</f>
        <v>1</v>
      </c>
    </row>
    <row r="62" spans="1:27" s="10" customFormat="1" ht="15.5" hidden="1" x14ac:dyDescent="0.35">
      <c r="A62" s="34"/>
      <c r="B62" s="17"/>
      <c r="C62" s="15"/>
      <c r="D62" s="30"/>
      <c r="E62" s="30"/>
      <c r="F62" s="15"/>
      <c r="G62" s="66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62">
        <f>SUM(R62)</f>
        <v>0</v>
      </c>
    </row>
    <row r="63" spans="1:27" s="10" customFormat="1" ht="15.5" hidden="1" x14ac:dyDescent="0.35">
      <c r="A63" s="21" t="s">
        <v>76</v>
      </c>
      <c r="B63" s="17" t="s">
        <v>90</v>
      </c>
      <c r="C63" s="15" t="s">
        <v>99</v>
      </c>
      <c r="D63" s="30" t="s">
        <v>78</v>
      </c>
      <c r="E63" s="30">
        <v>6502</v>
      </c>
      <c r="F63" s="15">
        <v>17.257999999999999</v>
      </c>
      <c r="G63" s="66" t="s">
        <v>118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>
        <f>312052-1</f>
        <v>312051</v>
      </c>
      <c r="S63" s="45"/>
      <c r="T63" s="45"/>
      <c r="U63" s="45"/>
      <c r="V63" s="45"/>
      <c r="W63" s="45"/>
      <c r="X63" s="45"/>
      <c r="Y63" s="45"/>
      <c r="Z63" s="62">
        <f t="shared" ref="Z63:Z64" si="5">SUM(R63)</f>
        <v>312051</v>
      </c>
    </row>
    <row r="64" spans="1:27" s="10" customFormat="1" ht="15.5" hidden="1" x14ac:dyDescent="0.35">
      <c r="A64" s="21" t="s">
        <v>76</v>
      </c>
      <c r="B64" s="17" t="s">
        <v>63</v>
      </c>
      <c r="C64" s="15" t="s">
        <v>99</v>
      </c>
      <c r="D64" s="30" t="s">
        <v>78</v>
      </c>
      <c r="E64" s="30">
        <v>6502</v>
      </c>
      <c r="F64" s="15">
        <v>17.257999999999999</v>
      </c>
      <c r="G64" s="66" t="s">
        <v>118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>
        <v>1</v>
      </c>
      <c r="S64" s="45"/>
      <c r="T64" s="45"/>
      <c r="U64" s="45"/>
      <c r="V64" s="45"/>
      <c r="W64" s="45"/>
      <c r="X64" s="45"/>
      <c r="Y64" s="45"/>
      <c r="Z64" s="62">
        <f t="shared" si="5"/>
        <v>1</v>
      </c>
    </row>
    <row r="65" spans="1:26" s="10" customFormat="1" ht="14.5" hidden="1" x14ac:dyDescent="0.35">
      <c r="A65" s="21"/>
      <c r="B65" s="48"/>
      <c r="C65" s="31"/>
      <c r="D65" s="15"/>
      <c r="E65" s="17"/>
      <c r="F65" s="15"/>
      <c r="G65" s="66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62">
        <f t="shared" si="4"/>
        <v>0</v>
      </c>
    </row>
    <row r="66" spans="1:26" s="10" customFormat="1" ht="15.5" hidden="1" x14ac:dyDescent="0.35">
      <c r="A66" s="34" t="s">
        <v>66</v>
      </c>
      <c r="B66" s="17" t="s">
        <v>90</v>
      </c>
      <c r="C66" s="15" t="s">
        <v>91</v>
      </c>
      <c r="D66" s="30" t="s">
        <v>69</v>
      </c>
      <c r="E66" s="59">
        <v>6503</v>
      </c>
      <c r="F66" s="15">
        <v>17.277999999999999</v>
      </c>
      <c r="G66" s="66" t="s">
        <v>118</v>
      </c>
      <c r="H66" s="45"/>
      <c r="I66" s="45"/>
      <c r="J66" s="45"/>
      <c r="K66" s="45"/>
      <c r="L66" s="45"/>
      <c r="M66" s="45"/>
      <c r="N66" s="45"/>
      <c r="O66" s="45"/>
      <c r="P66" s="45">
        <f>359685-1</f>
        <v>359684</v>
      </c>
      <c r="Q66" s="45"/>
      <c r="R66" s="45"/>
      <c r="S66" s="45"/>
      <c r="T66" s="45"/>
      <c r="U66" s="45"/>
      <c r="V66" s="45"/>
      <c r="W66" s="45"/>
      <c r="X66" s="45"/>
      <c r="Y66" s="45"/>
      <c r="Z66" s="62">
        <f>SUM(P66)</f>
        <v>359684</v>
      </c>
    </row>
    <row r="67" spans="1:26" s="10" customFormat="1" ht="15.5" hidden="1" x14ac:dyDescent="0.35">
      <c r="A67" s="34" t="s">
        <v>66</v>
      </c>
      <c r="B67" s="17" t="s">
        <v>63</v>
      </c>
      <c r="C67" s="15" t="s">
        <v>91</v>
      </c>
      <c r="D67" s="30" t="s">
        <v>69</v>
      </c>
      <c r="E67" s="59">
        <v>6503</v>
      </c>
      <c r="F67" s="15">
        <v>17.277999999999999</v>
      </c>
      <c r="G67" s="66" t="s">
        <v>118</v>
      </c>
      <c r="H67" s="45"/>
      <c r="I67" s="45"/>
      <c r="J67" s="45"/>
      <c r="K67" s="45"/>
      <c r="L67" s="45"/>
      <c r="M67" s="45"/>
      <c r="N67" s="45"/>
      <c r="O67" s="45"/>
      <c r="P67" s="45">
        <v>1</v>
      </c>
      <c r="Q67" s="45"/>
      <c r="R67" s="45"/>
      <c r="S67" s="45"/>
      <c r="T67" s="45"/>
      <c r="U67" s="45"/>
      <c r="V67" s="45"/>
      <c r="W67" s="45"/>
      <c r="X67" s="45"/>
      <c r="Y67" s="45"/>
      <c r="Z67" s="62">
        <f>SUM(P67)</f>
        <v>1</v>
      </c>
    </row>
    <row r="68" spans="1:26" s="23" customFormat="1" ht="14.5" hidden="1" x14ac:dyDescent="0.35">
      <c r="A68" s="21"/>
      <c r="B68" s="17"/>
      <c r="C68" s="44"/>
      <c r="D68" s="15"/>
      <c r="E68" s="17"/>
      <c r="F68" s="15"/>
      <c r="G68" s="15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62">
        <f t="shared" si="4"/>
        <v>0</v>
      </c>
    </row>
    <row r="69" spans="1:26" s="23" customFormat="1" ht="14.5" hidden="1" x14ac:dyDescent="0.35">
      <c r="A69" s="21"/>
      <c r="B69" s="17"/>
      <c r="C69" s="44"/>
      <c r="D69" s="15"/>
      <c r="E69" s="17"/>
      <c r="F69" s="15"/>
      <c r="G69" s="15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62">
        <f t="shared" si="4"/>
        <v>0</v>
      </c>
    </row>
    <row r="70" spans="1:26" s="10" customFormat="1" ht="14.5" hidden="1" x14ac:dyDescent="0.35">
      <c r="A70" s="21"/>
      <c r="B70" s="17"/>
      <c r="C70" s="44"/>
      <c r="D70" s="15"/>
      <c r="E70" s="17"/>
      <c r="F70" s="15"/>
      <c r="G70" s="15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62">
        <f t="shared" si="4"/>
        <v>0</v>
      </c>
    </row>
    <row r="71" spans="1:26" s="10" customFormat="1" ht="14.5" hidden="1" x14ac:dyDescent="0.35">
      <c r="A71" s="21"/>
      <c r="B71" s="48"/>
      <c r="C71" s="31"/>
      <c r="D71" s="15"/>
      <c r="E71" s="17"/>
      <c r="F71" s="15"/>
      <c r="G71" s="1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62">
        <f t="shared" si="4"/>
        <v>0</v>
      </c>
    </row>
    <row r="72" spans="1:26" s="10" customFormat="1" ht="14.5" hidden="1" x14ac:dyDescent="0.35">
      <c r="A72" s="21"/>
      <c r="B72" s="17"/>
      <c r="C72" s="31"/>
      <c r="D72" s="15"/>
      <c r="E72" s="17"/>
      <c r="F72" s="15"/>
      <c r="G72" s="15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62">
        <f t="shared" si="4"/>
        <v>0</v>
      </c>
    </row>
    <row r="73" spans="1:26" s="10" customFormat="1" ht="14.5" hidden="1" x14ac:dyDescent="0.35">
      <c r="A73" s="21"/>
      <c r="B73" s="17"/>
      <c r="C73" s="31"/>
      <c r="D73" s="15"/>
      <c r="E73" s="17"/>
      <c r="F73" s="15"/>
      <c r="G73" s="15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62">
        <f t="shared" si="4"/>
        <v>0</v>
      </c>
    </row>
    <row r="74" spans="1:26" s="10" customFormat="1" ht="14.5" x14ac:dyDescent="0.35">
      <c r="A74" s="21"/>
      <c r="B74" s="17"/>
      <c r="C74" s="15"/>
      <c r="D74" s="15"/>
      <c r="E74" s="17"/>
      <c r="F74" s="15"/>
      <c r="G74" s="15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62">
        <f t="shared" si="4"/>
        <v>0</v>
      </c>
    </row>
    <row r="75" spans="1:26" s="10" customFormat="1" ht="14.5" x14ac:dyDescent="0.35">
      <c r="A75" s="21" t="s">
        <v>0</v>
      </c>
      <c r="B75" s="21"/>
      <c r="C75" s="24"/>
      <c r="D75" s="24"/>
      <c r="E75" s="24"/>
      <c r="F75" s="24"/>
      <c r="G75" s="24"/>
      <c r="H75" s="45">
        <f>SUM(H8:H74)</f>
        <v>3359.31</v>
      </c>
      <c r="I75" s="55">
        <f>SUM(I29:I74)</f>
        <v>28782.522182036617</v>
      </c>
      <c r="J75" s="45">
        <f>SUM(J47:J53)</f>
        <v>57500</v>
      </c>
      <c r="K75" s="45">
        <f>SUM(K53:K61)</f>
        <v>757622</v>
      </c>
      <c r="L75" s="45">
        <f>SUM(L54:L74)</f>
        <v>90537</v>
      </c>
      <c r="M75" s="45">
        <f>SUM(M8:M10)</f>
        <v>95000</v>
      </c>
      <c r="N75" s="45">
        <f>SUM(N55:N74)</f>
        <v>69829</v>
      </c>
      <c r="O75" s="45">
        <f>SUM(O14:O18)</f>
        <v>82325</v>
      </c>
      <c r="P75" s="45">
        <f>SUM(P55:P74)</f>
        <v>359685</v>
      </c>
      <c r="Q75" s="45">
        <f>SUM(Q7:Q74)</f>
        <v>265518</v>
      </c>
      <c r="R75" s="45">
        <f>SUM(R55:R65)</f>
        <v>312052</v>
      </c>
      <c r="S75" s="45">
        <f>SUM(S7:S10)</f>
        <v>265518</v>
      </c>
      <c r="T75" s="45">
        <f>SUM(T14:T30)</f>
        <v>22750.000000000004</v>
      </c>
      <c r="U75" s="45">
        <f>SUM(U39:U44)</f>
        <v>1207.37865116279</v>
      </c>
      <c r="V75" s="45">
        <f>SUM(V14:V23)</f>
        <v>24111.989999999998</v>
      </c>
      <c r="W75" s="45">
        <f>SUM(W20:W27)</f>
        <v>5088.4799999999996</v>
      </c>
      <c r="X75" s="45">
        <f>SUM(X14:X27)</f>
        <v>8138.1399999999994</v>
      </c>
      <c r="Y75" s="45">
        <f>SUM(Y47:Y74)</f>
        <v>82475.95</v>
      </c>
      <c r="Z75" s="62"/>
    </row>
    <row r="76" spans="1:26" s="10" customFormat="1" ht="14.5" x14ac:dyDescent="0.35">
      <c r="A76" s="25"/>
      <c r="B76" s="25"/>
      <c r="C76" s="26"/>
      <c r="D76" s="26"/>
      <c r="E76" s="26"/>
      <c r="F76" s="26"/>
      <c r="G76" s="26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8"/>
    </row>
    <row r="77" spans="1:26" s="10" customFormat="1" ht="14.5" x14ac:dyDescent="0.35">
      <c r="A77" s="23" t="s">
        <v>30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spans="1:26" s="10" customFormat="1" ht="14.5" hidden="1" x14ac:dyDescent="0.35">
      <c r="A78" s="23" t="s">
        <v>36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spans="1:26" s="10" customFormat="1" ht="14.5" hidden="1" x14ac:dyDescent="0.35">
      <c r="A79" s="25" t="s">
        <v>37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spans="1:26" s="10" customFormat="1" ht="14.5" hidden="1" x14ac:dyDescent="0.35">
      <c r="A80" s="23" t="s">
        <v>43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  <row r="81" spans="1:25" s="10" customFormat="1" ht="14.5" hidden="1" x14ac:dyDescent="0.35">
      <c r="A81" s="23" t="s">
        <v>44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</row>
    <row r="82" spans="1:25" s="10" customFormat="1" ht="14.5" hidden="1" x14ac:dyDescent="0.35">
      <c r="A82" s="23" t="s">
        <v>46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</row>
    <row r="83" spans="1:25" s="10" customFormat="1" ht="14.5" hidden="1" x14ac:dyDescent="0.35">
      <c r="A83" s="23" t="s">
        <v>47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</row>
    <row r="84" spans="1:25" s="10" customFormat="1" ht="14.5" hidden="1" x14ac:dyDescent="0.35">
      <c r="A84" s="23" t="s">
        <v>56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</row>
    <row r="85" spans="1:25" s="10" customFormat="1" ht="14.5" hidden="1" x14ac:dyDescent="0.35">
      <c r="A85" s="23" t="s">
        <v>57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</row>
    <row r="86" spans="1:25" s="10" customFormat="1" ht="14.5" hidden="1" x14ac:dyDescent="0.35">
      <c r="A86" s="23" t="s">
        <v>64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</row>
    <row r="87" spans="1:25" s="10" customFormat="1" ht="14.5" hidden="1" x14ac:dyDescent="0.35">
      <c r="A87" s="23" t="s">
        <v>65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</row>
    <row r="88" spans="1:25" s="10" customFormat="1" ht="14.5" hidden="1" x14ac:dyDescent="0.35">
      <c r="A88" s="23" t="s">
        <v>75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</row>
    <row r="89" spans="1:25" s="10" customFormat="1" ht="14.5" hidden="1" x14ac:dyDescent="0.35">
      <c r="A89" s="23" t="s">
        <v>74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</row>
    <row r="90" spans="1:25" s="10" customFormat="1" ht="14.5" hidden="1" x14ac:dyDescent="0.35">
      <c r="A90" s="23" t="s">
        <v>80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</row>
    <row r="91" spans="1:25" s="10" customFormat="1" ht="14.5" hidden="1" x14ac:dyDescent="0.35">
      <c r="A91" s="23" t="s">
        <v>79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</row>
    <row r="92" spans="1:25" ht="14.5" hidden="1" x14ac:dyDescent="0.35">
      <c r="A92" s="23" t="s">
        <v>84</v>
      </c>
    </row>
    <row r="93" spans="1:25" ht="14.5" hidden="1" x14ac:dyDescent="0.35">
      <c r="A93" s="23" t="s">
        <v>83</v>
      </c>
    </row>
    <row r="94" spans="1:25" ht="14.5" hidden="1" x14ac:dyDescent="0.35">
      <c r="A94" s="23" t="s">
        <v>93</v>
      </c>
    </row>
    <row r="95" spans="1:25" ht="14.5" hidden="1" x14ac:dyDescent="0.35">
      <c r="A95" s="23" t="s">
        <v>92</v>
      </c>
    </row>
    <row r="96" spans="1:25" ht="14.5" hidden="1" x14ac:dyDescent="0.35">
      <c r="A96" s="23" t="s">
        <v>98</v>
      </c>
    </row>
    <row r="97" spans="1:1" ht="14.5" hidden="1" x14ac:dyDescent="0.35">
      <c r="A97" s="23" t="s">
        <v>95</v>
      </c>
    </row>
    <row r="98" spans="1:1" ht="14.5" hidden="1" x14ac:dyDescent="0.35">
      <c r="A98" s="23" t="s">
        <v>102</v>
      </c>
    </row>
    <row r="99" spans="1:1" ht="14.5" hidden="1" x14ac:dyDescent="0.35">
      <c r="A99" s="23" t="s">
        <v>101</v>
      </c>
    </row>
    <row r="100" spans="1:1" ht="14.5" hidden="1" x14ac:dyDescent="0.35">
      <c r="A100" s="23" t="s">
        <v>104</v>
      </c>
    </row>
    <row r="101" spans="1:1" ht="14.5" hidden="1" x14ac:dyDescent="0.35">
      <c r="A101" s="23" t="s">
        <v>95</v>
      </c>
    </row>
    <row r="102" spans="1:1" ht="14.5" hidden="1" x14ac:dyDescent="0.35">
      <c r="A102" s="23" t="s">
        <v>107</v>
      </c>
    </row>
    <row r="103" spans="1:1" ht="14.5" hidden="1" x14ac:dyDescent="0.35">
      <c r="A103" s="23" t="s">
        <v>106</v>
      </c>
    </row>
    <row r="104" spans="1:1" ht="14.5" hidden="1" x14ac:dyDescent="0.35">
      <c r="A104" s="23" t="s">
        <v>110</v>
      </c>
    </row>
    <row r="105" spans="1:1" ht="14.5" hidden="1" x14ac:dyDescent="0.35">
      <c r="A105" s="23" t="s">
        <v>108</v>
      </c>
    </row>
    <row r="106" spans="1:1" ht="14.5" hidden="1" x14ac:dyDescent="0.35">
      <c r="A106" s="23" t="s">
        <v>137</v>
      </c>
    </row>
    <row r="107" spans="1:1" ht="14.5" hidden="1" x14ac:dyDescent="0.35">
      <c r="A107" s="23" t="s">
        <v>136</v>
      </c>
    </row>
    <row r="108" spans="1:1" ht="14.5" hidden="1" x14ac:dyDescent="0.35">
      <c r="A108" s="23" t="s">
        <v>151</v>
      </c>
    </row>
    <row r="109" spans="1:1" ht="14.5" hidden="1" x14ac:dyDescent="0.35">
      <c r="A109" s="23" t="s">
        <v>136</v>
      </c>
    </row>
    <row r="110" spans="1:1" ht="14.5" hidden="1" x14ac:dyDescent="0.35">
      <c r="A110" s="23" t="s">
        <v>157</v>
      </c>
    </row>
    <row r="111" spans="1:1" ht="14.5" hidden="1" x14ac:dyDescent="0.35">
      <c r="A111" s="23" t="s">
        <v>158</v>
      </c>
    </row>
    <row r="112" spans="1:1" ht="14.5" x14ac:dyDescent="0.35">
      <c r="A112" s="23" t="s">
        <v>160</v>
      </c>
    </row>
    <row r="113" spans="1:1" ht="14.5" x14ac:dyDescent="0.35">
      <c r="A113" s="23" t="s">
        <v>161</v>
      </c>
    </row>
    <row r="120" spans="1:1" ht="14.5" x14ac:dyDescent="0.35">
      <c r="A120" s="74" t="s">
        <v>109</v>
      </c>
    </row>
    <row r="121" spans="1:1" ht="14.5" x14ac:dyDescent="0.35">
      <c r="A121" s="23" t="s">
        <v>146</v>
      </c>
    </row>
    <row r="122" spans="1:1" ht="14.5" x14ac:dyDescent="0.35">
      <c r="A122" s="75" t="s">
        <v>145</v>
      </c>
    </row>
    <row r="123" spans="1:1" ht="14.5" x14ac:dyDescent="0.35">
      <c r="A123" s="23" t="s">
        <v>144</v>
      </c>
    </row>
    <row r="124" spans="1:1" ht="14.5" x14ac:dyDescent="0.35">
      <c r="A124" s="75" t="s">
        <v>143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2019-01-09T16:35:17Z</cp:lastPrinted>
  <dcterms:created xsi:type="dcterms:W3CDTF">2000-04-13T13:33:42Z</dcterms:created>
  <dcterms:modified xsi:type="dcterms:W3CDTF">2023-05-02T14:33:10Z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