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HAMPDEN/"/>
    </mc:Choice>
  </mc:AlternateContent>
  <xr:revisionPtr revIDLastSave="0" documentId="8_{0E846795-7450-4070-8427-72C8C3C7643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AMPDEN" sheetId="2" r:id="rId1"/>
    <sheet name="Sheet1" sheetId="3" r:id="rId2"/>
  </sheets>
  <definedNames>
    <definedName name="_xlnm.Print_Area" localSheetId="0">HAMPDEN!$A$1:$G$79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77" i="2" l="1"/>
  <c r="R28" i="2"/>
  <c r="P15" i="2"/>
  <c r="R15" i="2" s="1"/>
  <c r="R16" i="2"/>
  <c r="P77" i="2" l="1"/>
  <c r="O77" i="2"/>
  <c r="R18" i="2"/>
  <c r="R27" i="2"/>
  <c r="L77" i="2"/>
  <c r="N62" i="2"/>
  <c r="R62" i="2" s="1"/>
  <c r="N64" i="2"/>
  <c r="R63" i="2"/>
  <c r="R65" i="2"/>
  <c r="N77" i="2" l="1"/>
  <c r="R64" i="2"/>
  <c r="R11" i="2"/>
  <c r="M10" i="2"/>
  <c r="R10" i="2" s="1"/>
  <c r="K12" i="2"/>
  <c r="R12" i="2" s="1"/>
  <c r="R13" i="2"/>
  <c r="R9" i="2"/>
  <c r="J8" i="2"/>
  <c r="J77" i="2" s="1"/>
  <c r="R50" i="2"/>
  <c r="I49" i="2"/>
  <c r="R49" i="2" s="1"/>
  <c r="R75" i="2"/>
  <c r="H77" i="2"/>
  <c r="R74" i="2"/>
  <c r="R19" i="2"/>
  <c r="R21" i="2"/>
  <c r="R22" i="2"/>
  <c r="R23" i="2"/>
  <c r="R24" i="2"/>
  <c r="R25" i="2"/>
  <c r="R26" i="2"/>
  <c r="R29" i="2"/>
  <c r="R30" i="2"/>
  <c r="R31" i="2"/>
  <c r="R32" i="2"/>
  <c r="R33" i="2"/>
  <c r="R34" i="2"/>
  <c r="R35" i="2"/>
  <c r="R36" i="2"/>
  <c r="R37" i="2"/>
  <c r="R38" i="2"/>
  <c r="R39" i="2"/>
  <c r="R41" i="2"/>
  <c r="R42" i="2"/>
  <c r="R43" i="2"/>
  <c r="R44" i="2"/>
  <c r="R45" i="2"/>
  <c r="R46" i="2"/>
  <c r="R47" i="2"/>
  <c r="R48" i="2"/>
  <c r="R51" i="2"/>
  <c r="R53" i="2"/>
  <c r="R54" i="2"/>
  <c r="R55" i="2"/>
  <c r="R56" i="2"/>
  <c r="R57" i="2"/>
  <c r="R58" i="2"/>
  <c r="R59" i="2"/>
  <c r="R60" i="2"/>
  <c r="R61" i="2"/>
  <c r="R66" i="2"/>
  <c r="R67" i="2"/>
  <c r="R68" i="2"/>
  <c r="R69" i="2"/>
  <c r="R71" i="2"/>
  <c r="R72" i="2"/>
  <c r="R73" i="2"/>
  <c r="R76" i="2"/>
  <c r="R40" i="2"/>
  <c r="R20" i="2"/>
  <c r="R17" i="2"/>
  <c r="G77" i="2"/>
  <c r="R14" i="2"/>
  <c r="R70" i="2"/>
  <c r="R52" i="2"/>
  <c r="I77" i="2" l="1"/>
  <c r="K77" i="2"/>
  <c r="R8" i="2"/>
  <c r="M77" i="2"/>
</calcChain>
</file>

<file path=xl/sharedStrings.xml><?xml version="1.0" encoding="utf-8"?>
<sst xmlns="http://schemas.openxmlformats.org/spreadsheetml/2006/main" count="182" uniqueCount="123">
  <si>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</si>
  <si>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</si>
  <si>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</si>
  <si>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</si>
  <si>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</si>
  <si>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</si>
  <si>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</si>
  <si>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</si>
  <si>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</si>
  <si>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</si>
  <si>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</si>
  <si>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</si>
  <si>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HAMPDEN REB</t>
  </si>
  <si>
    <t>17.207</t>
  </si>
  <si>
    <t>WORKFORCE TRAINING FUND</t>
  </si>
  <si>
    <t>N/A</t>
  </si>
  <si>
    <t>STATE ONE STOP</t>
  </si>
  <si>
    <t>WP 10%</t>
  </si>
  <si>
    <t>DOE -ELEMENTARY &amp; SECONDARY ED</t>
  </si>
  <si>
    <t>DVOP</t>
  </si>
  <si>
    <t>UI WALK IN</t>
  </si>
  <si>
    <t>ELDER AFFAIRS</t>
  </si>
  <si>
    <t>DOE-CAREER PATHWAYS</t>
  </si>
  <si>
    <t>MA COMMISSION FOR THE BLIND</t>
  </si>
  <si>
    <t>SEASONAL FARM WORKERS</t>
  </si>
  <si>
    <t>CT EOL 21CCHAMPVETSUI</t>
  </si>
  <si>
    <t>WP 90%</t>
  </si>
  <si>
    <t>CT EOL 21CCHAMPTRADE</t>
  </si>
  <si>
    <t>TRADE</t>
  </si>
  <si>
    <t>DTA</t>
  </si>
  <si>
    <t>84.002A</t>
  </si>
  <si>
    <t>MA REHAB COMMISSION (SERVICE DATE 7.1.2020-9.30.2021)</t>
  </si>
  <si>
    <t>UI</t>
  </si>
  <si>
    <t>FLABCERT19</t>
  </si>
  <si>
    <t>7002-6625</t>
  </si>
  <si>
    <t>J324</t>
  </si>
  <si>
    <t>The Center for Workforce Inclusion, Inc</t>
  </si>
  <si>
    <t>4400-3067</t>
  </si>
  <si>
    <t>K103</t>
  </si>
  <si>
    <t>Compatibility Report for HAMPDEN INITIAL BUDGET FY22.xls</t>
  </si>
  <si>
    <t>Run on 6/7/2021 14:30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</si>
  <si>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</si>
  <si>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</si>
  <si>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</si>
  <si>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</si>
  <si>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</si>
  <si>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</si>
  <si>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CT EOL 23CCHAMPWP</t>
  </si>
  <si>
    <t>INITIAL AWARD FY23</t>
  </si>
  <si>
    <t>DTA WPP EXPANSION FUNDS</t>
  </si>
  <si>
    <t>JULY 1, 2022-SEPT 30, 2022</t>
  </si>
  <si>
    <t>F20223067</t>
  </si>
  <si>
    <t>INITIAL AWARD FY23 JULY 29, 2022</t>
  </si>
  <si>
    <t>TO ADD DTA WPP EXPANSION FUNDS</t>
  </si>
  <si>
    <t>BUDGET #1 FY23 AUGUST 25, 2022</t>
  </si>
  <si>
    <t>TO ADD FY23 WPP FUNDS</t>
  </si>
  <si>
    <t>FY23 WPP PROGRAM</t>
  </si>
  <si>
    <t>JULY 1, 2022-JUNE 20, 2023</t>
  </si>
  <si>
    <t>SPSS2023</t>
  </si>
  <si>
    <t>4400-1979</t>
  </si>
  <si>
    <t>K227</t>
  </si>
  <si>
    <t>BUDGET #1 FY23</t>
  </si>
  <si>
    <t>CT EOL 23CCHAMPNEGREA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</si>
  <si>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</si>
  <si>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</si>
  <si>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</si>
  <si>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</si>
  <si>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</si>
  <si>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</si>
  <si>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</t>
  </si>
  <si>
    <t>BUDGET #2 FY23 AUGUST 31, 2022</t>
  </si>
  <si>
    <t>TO ADD RESEA FUNDS</t>
  </si>
  <si>
    <t>BUDGET #3 FY23</t>
  </si>
  <si>
    <t>BUDGET #3 FY23 SEPTEMBER 30, 2022</t>
  </si>
  <si>
    <t xml:space="preserve">TO ADD FY23 YOUTH </t>
  </si>
  <si>
    <t>CT EOL 23CCHAMPWIA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</si>
  <si>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</si>
  <si>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</si>
  <si>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</si>
  <si>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</si>
  <si>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</si>
  <si>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</si>
  <si>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BUDGET #4 FY23 OCTOBER 3, 2022</t>
  </si>
  <si>
    <t>TO ADD FY23 DISLOCATED WORKER</t>
  </si>
  <si>
    <t>DISLOCATED WORKER</t>
  </si>
  <si>
    <t>FWIADWK23A</t>
  </si>
  <si>
    <t>7003-1778</t>
  </si>
  <si>
    <t>BUDGET #5 FY23 OCTOBER 20, 2022</t>
  </si>
  <si>
    <t>TO ADD FY23 ADULT</t>
  </si>
  <si>
    <t>ADULT</t>
  </si>
  <si>
    <t>FWIAADT23A</t>
  </si>
  <si>
    <t>7003-1630</t>
  </si>
  <si>
    <t>BUDGET #5 FY23</t>
  </si>
  <si>
    <t>BUDGET #6 FY23</t>
  </si>
  <si>
    <t>TO ADD FY23 WP FUNDS</t>
  </si>
  <si>
    <t>FES2023</t>
  </si>
  <si>
    <t>7002-6626</t>
  </si>
  <si>
    <t>K105</t>
  </si>
  <si>
    <t>K107</t>
  </si>
  <si>
    <t>BUDGET #7 FY23</t>
  </si>
  <si>
    <t>WTRUSTF23</t>
  </si>
  <si>
    <t>7003-0135</t>
  </si>
  <si>
    <t>K264</t>
  </si>
  <si>
    <t>TO ADD WTF FUNDS</t>
  </si>
  <si>
    <t>BUDGET #6 FY23 OCTOBER 20, 2022</t>
  </si>
  <si>
    <t>BUDGET #7 FY23 OCTOBER 21, 2022</t>
  </si>
  <si>
    <t>OCTOBER 17, 2022-JUNE 30,2023</t>
  </si>
  <si>
    <t>MassHire Award RELIABILITY</t>
  </si>
  <si>
    <t>BUDGET #8 FY23</t>
  </si>
  <si>
    <t>BUDGET #8 FY23 NOVEMBER 4, 2022</t>
  </si>
  <si>
    <t>TO ADD MassHire AWARD</t>
  </si>
  <si>
    <t>BUDGET #9 FY23</t>
  </si>
  <si>
    <t>TO ADD FY23 DISLOCATED WORKER FUND</t>
  </si>
  <si>
    <t>OCTOBER 1, 2022-JUNE 30,  2023</t>
  </si>
  <si>
    <t>FWIADWK23B</t>
  </si>
  <si>
    <t>BUDGET #9 FY23 DECEMBER 9, 2022</t>
  </si>
  <si>
    <t>CT EOL 23CCHAMPSOSWTF</t>
  </si>
  <si>
    <t>BUDGET #10 FY23</t>
  </si>
  <si>
    <t>STOSCC2023</t>
  </si>
  <si>
    <t>7003-0803</t>
  </si>
  <si>
    <t>K284</t>
  </si>
  <si>
    <t>TO ADD FY23 STATE ONE STOP FUND</t>
  </si>
  <si>
    <t>BUDGET #10 FY23 DECEMBER 13,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</si>
</sst>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0"/>
      <name val="Arial"/>
      <family val="2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0070C0"/>
      <name val="Calibri"/>
      <family val="2"/>
      <scheme val="minor"/>
    </font>
    <font>
      <sz val="11"/>
      <color rgb="FF000000"/>
      <name val="Book Antiqua"/>
      <family val="1"/>
    </font>
    <font>
      <sz val="12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4" fontId="8" fillId="0" borderId="1" xfId="1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3" xfId="0" applyFont="1" applyBorder="1" applyAlignment="1">
      <alignment horizontal="left"/>
    </xf>
    <xf numFmtId="0" fontId="8" fillId="0" borderId="3" xfId="0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8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center"/>
    </xf>
    <xf numFmtId="3" fontId="7" fillId="0" borderId="0" xfId="0" applyNumberFormat="1" applyFont="1"/>
    <xf numFmtId="44" fontId="17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8" fillId="0" borderId="1" xfId="0" applyFont="1" applyBorder="1"/>
    <xf numFmtId="0" fontId="20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1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4" fillId="0" borderId="0" xfId="0" applyFont="1"/>
    <xf numFmtId="0" fontId="15" fillId="0" borderId="1" xfId="0" quotePrefix="1" applyFont="1" applyBorder="1" applyAlignment="1">
      <alignment horizontal="center" vertical="center" wrapText="1"/>
    </xf>
    <xf numFmtId="44" fontId="8" fillId="0" borderId="9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21" fillId="2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2"/>
  <sheetViews>
    <sheetView tabSelected="1" topLeftCell="C3" zoomScale="110" zoomScaleNormal="110" workbookViewId="0">
      <selection activeCell="Q28" sqref="Q28"/>
    </sheetView>
  </sheetViews>
  <sheetFormatPr defaultColWidth="9.26953125" defaultRowHeight="12" x14ac:dyDescent="0.3"/>
  <cols>
    <col min="1" max="1" width="63.269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26953125" style="2" bestFit="1" customWidth="1"/>
    <col min="7" max="8" width="19.7265625" style="2" hidden="1" customWidth="1"/>
    <col min="9" max="9" width="16.36328125" style="2" hidden="1" customWidth="1"/>
    <col min="10" max="10" width="13.81640625" style="2" hidden="1" customWidth="1"/>
    <col min="11" max="13" width="12.90625" style="2" hidden="1" customWidth="1"/>
    <col min="14" max="14" width="12.1796875" style="2" hidden="1" customWidth="1"/>
    <col min="15" max="16" width="12" style="2" hidden="1" customWidth="1"/>
    <col min="17" max="17" width="13.81640625" style="2" bestFit="1" customWidth="1"/>
    <col min="18" max="18" width="13.81640625" style="3" hidden="1" customWidth="1"/>
    <col min="19" max="19" width="13.7265625" style="3" bestFit="1" customWidth="1"/>
    <col min="20" max="20" width="7.7265625" style="3" bestFit="1" customWidth="1"/>
    <col min="21" max="16384" width="9.26953125" style="3"/>
  </cols>
  <sheetData>
    <row r="1" spans="1:19" ht="20.5" x14ac:dyDescent="0.45">
      <c r="A1" s="3" t="s">
        <v>11</v>
      </c>
      <c r="B1" s="80" t="s">
        <v>10</v>
      </c>
      <c r="C1" s="81"/>
      <c r="D1" s="81"/>
      <c r="E1" s="81"/>
      <c r="F1" s="81"/>
      <c r="G1" s="81"/>
      <c r="H1" s="69"/>
      <c r="I1" s="69"/>
      <c r="J1" s="69"/>
      <c r="K1" s="69"/>
      <c r="L1" s="69"/>
      <c r="M1" s="69"/>
      <c r="N1" s="69"/>
      <c r="O1" s="69"/>
      <c r="P1" s="69"/>
      <c r="Q1" s="69"/>
    </row>
    <row r="2" spans="1:19" ht="20.5" x14ac:dyDescent="0.45">
      <c r="B2" s="6"/>
      <c r="C2" s="6"/>
      <c r="D2" s="6"/>
      <c r="E2" s="7"/>
      <c r="F2" s="7"/>
    </row>
    <row r="3" spans="1:19" ht="20.5" x14ac:dyDescent="0.45">
      <c r="A3" s="4" t="s">
        <v>12</v>
      </c>
      <c r="B3" s="6" t="s">
        <v>7</v>
      </c>
      <c r="C3" s="1"/>
    </row>
    <row r="4" spans="1:19" ht="21" thickBot="1" x14ac:dyDescent="0.5">
      <c r="A4" s="4"/>
      <c r="B4" s="5"/>
      <c r="C4" s="1"/>
    </row>
    <row r="5" spans="1:19" s="10" customFormat="1" ht="29.5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9" t="s">
        <v>48</v>
      </c>
      <c r="H5" s="71" t="s">
        <v>61</v>
      </c>
      <c r="I5" s="71" t="s">
        <v>69</v>
      </c>
      <c r="J5" s="71" t="s">
        <v>72</v>
      </c>
      <c r="K5" s="71" t="s">
        <v>81</v>
      </c>
      <c r="L5" s="71" t="s">
        <v>92</v>
      </c>
      <c r="M5" s="71" t="s">
        <v>93</v>
      </c>
      <c r="N5" s="71" t="s">
        <v>99</v>
      </c>
      <c r="O5" s="71" t="s">
        <v>108</v>
      </c>
      <c r="P5" s="71" t="s">
        <v>111</v>
      </c>
      <c r="Q5" s="71" t="s">
        <v>117</v>
      </c>
      <c r="R5" s="27" t="s">
        <v>6</v>
      </c>
    </row>
    <row r="6" spans="1:19" s="10" customFormat="1" ht="14.5" hidden="1" x14ac:dyDescent="0.35">
      <c r="A6" s="9" t="s">
        <v>8</v>
      </c>
      <c r="B6" s="9"/>
      <c r="C6" s="9"/>
      <c r="D6" s="9"/>
      <c r="E6" s="9"/>
      <c r="F6" s="9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27"/>
    </row>
    <row r="7" spans="1:19" s="10" customFormat="1" ht="14.5" hidden="1" x14ac:dyDescent="0.35">
      <c r="A7" s="15" t="s">
        <v>75</v>
      </c>
      <c r="B7" s="9"/>
      <c r="C7" s="9"/>
      <c r="D7" s="9"/>
      <c r="E7" s="9"/>
      <c r="F7" s="9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27"/>
    </row>
    <row r="8" spans="1:19" s="10" customFormat="1" ht="15.5" hidden="1" x14ac:dyDescent="0.35">
      <c r="A8" s="74" t="s">
        <v>76</v>
      </c>
      <c r="B8" s="16" t="s">
        <v>77</v>
      </c>
      <c r="C8" s="15" t="s">
        <v>78</v>
      </c>
      <c r="D8" s="75" t="s">
        <v>79</v>
      </c>
      <c r="E8" s="75">
        <v>6501</v>
      </c>
      <c r="F8" s="16">
        <v>17.259</v>
      </c>
      <c r="G8" s="32"/>
      <c r="H8" s="32"/>
      <c r="I8" s="32"/>
      <c r="J8" s="32">
        <f>2284448-1</f>
        <v>2284447</v>
      </c>
      <c r="K8" s="32"/>
      <c r="L8" s="32"/>
      <c r="M8" s="32"/>
      <c r="N8" s="32"/>
      <c r="O8" s="32"/>
      <c r="P8" s="32"/>
      <c r="Q8" s="32"/>
      <c r="R8" s="33">
        <f>SUM(J8)</f>
        <v>2284447</v>
      </c>
    </row>
    <row r="9" spans="1:19" s="10" customFormat="1" ht="15.5" hidden="1" x14ac:dyDescent="0.35">
      <c r="A9" s="74" t="s">
        <v>76</v>
      </c>
      <c r="B9" s="16" t="s">
        <v>80</v>
      </c>
      <c r="C9" s="15" t="s">
        <v>78</v>
      </c>
      <c r="D9" s="75" t="s">
        <v>79</v>
      </c>
      <c r="E9" s="75">
        <v>6501</v>
      </c>
      <c r="F9" s="16">
        <v>17.259</v>
      </c>
      <c r="G9" s="32"/>
      <c r="H9" s="32"/>
      <c r="I9" s="32"/>
      <c r="J9" s="32">
        <v>1</v>
      </c>
      <c r="K9" s="32"/>
      <c r="L9" s="32"/>
      <c r="M9" s="32"/>
      <c r="N9" s="32"/>
      <c r="O9" s="32"/>
      <c r="P9" s="32"/>
      <c r="Q9" s="32"/>
      <c r="R9" s="33">
        <f>SUM(J9)</f>
        <v>1</v>
      </c>
    </row>
    <row r="10" spans="1:19" s="10" customFormat="1" ht="15.5" hidden="1" x14ac:dyDescent="0.35">
      <c r="A10" s="19" t="s">
        <v>89</v>
      </c>
      <c r="B10" s="16" t="s">
        <v>77</v>
      </c>
      <c r="C10" s="49" t="s">
        <v>90</v>
      </c>
      <c r="D10" s="76" t="s">
        <v>91</v>
      </c>
      <c r="E10" s="76">
        <v>6502</v>
      </c>
      <c r="F10" s="15">
        <v>17.257999999999999</v>
      </c>
      <c r="G10" s="32"/>
      <c r="H10" s="32"/>
      <c r="I10" s="32"/>
      <c r="J10" s="32"/>
      <c r="K10" s="32"/>
      <c r="L10" s="32"/>
      <c r="M10" s="32">
        <f>355793-1</f>
        <v>355792</v>
      </c>
      <c r="N10" s="32"/>
      <c r="O10" s="32"/>
      <c r="P10" s="32"/>
      <c r="Q10" s="32"/>
      <c r="R10" s="33">
        <f>SUM(M10)</f>
        <v>355792</v>
      </c>
    </row>
    <row r="11" spans="1:19" s="10" customFormat="1" ht="15.5" hidden="1" x14ac:dyDescent="0.35">
      <c r="A11" s="19" t="s">
        <v>89</v>
      </c>
      <c r="B11" s="16" t="s">
        <v>80</v>
      </c>
      <c r="C11" s="49" t="s">
        <v>90</v>
      </c>
      <c r="D11" s="76" t="s">
        <v>91</v>
      </c>
      <c r="E11" s="76">
        <v>6502</v>
      </c>
      <c r="F11" s="15">
        <v>17.257999999999999</v>
      </c>
      <c r="G11" s="32"/>
      <c r="H11" s="32"/>
      <c r="I11" s="32"/>
      <c r="J11" s="32"/>
      <c r="K11" s="32"/>
      <c r="L11" s="32"/>
      <c r="M11" s="32">
        <v>1</v>
      </c>
      <c r="N11" s="32"/>
      <c r="O11" s="32"/>
      <c r="P11" s="32"/>
      <c r="Q11" s="32"/>
      <c r="R11" s="33">
        <f>SUM(M11)</f>
        <v>1</v>
      </c>
    </row>
    <row r="12" spans="1:19" s="10" customFormat="1" ht="15.5" hidden="1" x14ac:dyDescent="0.35">
      <c r="A12" s="31" t="s">
        <v>84</v>
      </c>
      <c r="B12" s="16" t="s">
        <v>77</v>
      </c>
      <c r="C12" s="15" t="s">
        <v>85</v>
      </c>
      <c r="D12" s="76" t="s">
        <v>86</v>
      </c>
      <c r="E12" s="76">
        <v>6503</v>
      </c>
      <c r="F12" s="15">
        <v>17.277999999999999</v>
      </c>
      <c r="G12" s="32"/>
      <c r="H12" s="32"/>
      <c r="I12" s="32"/>
      <c r="J12" s="32"/>
      <c r="K12" s="32">
        <f>203503-1</f>
        <v>203502</v>
      </c>
      <c r="L12" s="32"/>
      <c r="M12" s="32"/>
      <c r="N12" s="32"/>
      <c r="O12" s="32"/>
      <c r="P12" s="32"/>
      <c r="Q12" s="32"/>
      <c r="R12" s="33">
        <f>K12</f>
        <v>203502</v>
      </c>
    </row>
    <row r="13" spans="1:19" s="10" customFormat="1" ht="15.5" hidden="1" x14ac:dyDescent="0.35">
      <c r="A13" s="31" t="s">
        <v>84</v>
      </c>
      <c r="B13" s="16" t="s">
        <v>80</v>
      </c>
      <c r="C13" s="15" t="s">
        <v>85</v>
      </c>
      <c r="D13" s="76" t="s">
        <v>86</v>
      </c>
      <c r="E13" s="76">
        <v>6503</v>
      </c>
      <c r="F13" s="15">
        <v>17.277999999999999</v>
      </c>
      <c r="G13" s="32"/>
      <c r="H13" s="32"/>
      <c r="I13" s="32"/>
      <c r="J13" s="32"/>
      <c r="K13" s="32">
        <v>1</v>
      </c>
      <c r="L13" s="32"/>
      <c r="M13" s="32"/>
      <c r="N13" s="32"/>
      <c r="O13" s="32"/>
      <c r="P13" s="32"/>
      <c r="Q13" s="32"/>
      <c r="R13" s="33">
        <f>K13</f>
        <v>1</v>
      </c>
    </row>
    <row r="14" spans="1:19" s="10" customFormat="1" ht="14.5" hidden="1" x14ac:dyDescent="0.35">
      <c r="A14" s="31"/>
      <c r="B14" s="44"/>
      <c r="C14" s="27"/>
      <c r="D14" s="15"/>
      <c r="E14" s="16"/>
      <c r="F14" s="15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3">
        <f t="shared" ref="R14:R26" si="0">SUM(G14:G14)</f>
        <v>0</v>
      </c>
    </row>
    <row r="15" spans="1:19" s="10" customFormat="1" ht="15.5" hidden="1" x14ac:dyDescent="0.35">
      <c r="A15" s="31" t="s">
        <v>84</v>
      </c>
      <c r="B15" s="16" t="s">
        <v>113</v>
      </c>
      <c r="C15" s="15" t="s">
        <v>114</v>
      </c>
      <c r="D15" s="76" t="s">
        <v>86</v>
      </c>
      <c r="E15" s="75">
        <v>6503</v>
      </c>
      <c r="F15" s="15">
        <v>17.277999999999999</v>
      </c>
      <c r="G15" s="32"/>
      <c r="H15" s="32"/>
      <c r="I15" s="32"/>
      <c r="J15" s="32"/>
      <c r="K15" s="32"/>
      <c r="L15" s="32"/>
      <c r="M15" s="32"/>
      <c r="N15" s="32"/>
      <c r="O15" s="32"/>
      <c r="P15" s="32">
        <f>808475-1</f>
        <v>808474</v>
      </c>
      <c r="Q15" s="32"/>
      <c r="R15" s="33">
        <f>SUM(O15:P15)</f>
        <v>808474</v>
      </c>
    </row>
    <row r="16" spans="1:19" s="10" customFormat="1" ht="15.5" hidden="1" x14ac:dyDescent="0.35">
      <c r="A16" s="31" t="s">
        <v>84</v>
      </c>
      <c r="B16" s="16" t="s">
        <v>80</v>
      </c>
      <c r="C16" s="15" t="s">
        <v>114</v>
      </c>
      <c r="D16" s="76" t="s">
        <v>86</v>
      </c>
      <c r="E16" s="75">
        <v>6503</v>
      </c>
      <c r="F16" s="15">
        <v>17.277999999999999</v>
      </c>
      <c r="G16" s="32"/>
      <c r="H16" s="32"/>
      <c r="I16" s="32"/>
      <c r="J16" s="32"/>
      <c r="K16" s="32"/>
      <c r="L16" s="32"/>
      <c r="M16" s="32"/>
      <c r="N16" s="32"/>
      <c r="O16" s="32"/>
      <c r="P16" s="32">
        <v>1</v>
      </c>
      <c r="Q16" s="32"/>
      <c r="R16" s="33">
        <f>SUM(O16:P16)</f>
        <v>1</v>
      </c>
      <c r="S16" s="46"/>
    </row>
    <row r="17" spans="1:19" s="10" customFormat="1" ht="14.5" hidden="1" x14ac:dyDescent="0.35">
      <c r="A17" s="31"/>
      <c r="B17" s="16"/>
      <c r="C17" s="45"/>
      <c r="D17" s="15"/>
      <c r="E17" s="16"/>
      <c r="F17" s="15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3">
        <f t="shared" si="0"/>
        <v>0</v>
      </c>
    </row>
    <row r="18" spans="1:19" s="10" customFormat="1" ht="15" hidden="1" customHeight="1" x14ac:dyDescent="0.35">
      <c r="A18" s="31" t="s">
        <v>107</v>
      </c>
      <c r="B18" s="16" t="s">
        <v>106</v>
      </c>
      <c r="C18" s="15" t="s">
        <v>78</v>
      </c>
      <c r="D18" s="76" t="s">
        <v>79</v>
      </c>
      <c r="E18" s="16">
        <v>6407</v>
      </c>
      <c r="F18" s="16">
        <v>17.259</v>
      </c>
      <c r="G18" s="32"/>
      <c r="H18" s="32"/>
      <c r="I18" s="32"/>
      <c r="J18" s="32"/>
      <c r="K18" s="32"/>
      <c r="L18" s="32"/>
      <c r="M18" s="32"/>
      <c r="N18" s="32"/>
      <c r="O18" s="32">
        <v>10000</v>
      </c>
      <c r="P18" s="32"/>
      <c r="Q18" s="32"/>
      <c r="R18" s="33">
        <f>O18</f>
        <v>10000</v>
      </c>
    </row>
    <row r="19" spans="1:19" s="10" customFormat="1" ht="14.5" hidden="1" x14ac:dyDescent="0.35">
      <c r="A19" s="31"/>
      <c r="B19" s="16"/>
      <c r="C19" s="45"/>
      <c r="D19" s="15"/>
      <c r="E19" s="16"/>
      <c r="F19" s="15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3">
        <f t="shared" si="0"/>
        <v>0</v>
      </c>
    </row>
    <row r="20" spans="1:19" s="10" customFormat="1" ht="14.5" hidden="1" x14ac:dyDescent="0.35">
      <c r="A20" s="31"/>
      <c r="B20" s="44"/>
      <c r="C20" s="27"/>
      <c r="D20" s="15"/>
      <c r="E20" s="16"/>
      <c r="F20" s="15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3">
        <f t="shared" si="0"/>
        <v>0</v>
      </c>
    </row>
    <row r="21" spans="1:19" s="10" customFormat="1" ht="14.5" hidden="1" x14ac:dyDescent="0.35">
      <c r="A21" s="31"/>
      <c r="B21" s="16"/>
      <c r="C21" s="27"/>
      <c r="D21" s="15"/>
      <c r="E21" s="16"/>
      <c r="F21" s="15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3">
        <f t="shared" si="0"/>
        <v>0</v>
      </c>
    </row>
    <row r="22" spans="1:19" s="10" customFormat="1" ht="14.5" hidden="1" x14ac:dyDescent="0.35">
      <c r="A22" s="31"/>
      <c r="B22" s="16"/>
      <c r="C22" s="27"/>
      <c r="D22" s="15"/>
      <c r="E22" s="16"/>
      <c r="F22" s="15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3">
        <f t="shared" si="0"/>
        <v>0</v>
      </c>
      <c r="S22" s="46"/>
    </row>
    <row r="23" spans="1:19" s="10" customFormat="1" ht="16" hidden="1" thickBot="1" x14ac:dyDescent="0.4">
      <c r="A23" s="19" t="s">
        <v>24</v>
      </c>
      <c r="B23" s="16"/>
      <c r="C23" s="54" t="s">
        <v>33</v>
      </c>
      <c r="D23" s="55" t="s">
        <v>34</v>
      </c>
      <c r="E23" s="55" t="s">
        <v>35</v>
      </c>
      <c r="F23" s="56">
        <v>17.273</v>
      </c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3">
        <f t="shared" si="0"/>
        <v>0</v>
      </c>
    </row>
    <row r="24" spans="1:19" s="10" customFormat="1" ht="15.75" hidden="1" customHeight="1" x14ac:dyDescent="0.35">
      <c r="A24" s="31"/>
      <c r="B24" s="16"/>
      <c r="C24" s="15"/>
      <c r="D24" s="15"/>
      <c r="E24" s="16"/>
      <c r="F24" s="15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3">
        <f t="shared" si="0"/>
        <v>0</v>
      </c>
    </row>
    <row r="25" spans="1:19" s="10" customFormat="1" ht="14.5" x14ac:dyDescent="0.35">
      <c r="A25" s="9" t="s">
        <v>8</v>
      </c>
      <c r="B25" s="16"/>
      <c r="C25" s="15"/>
      <c r="D25" s="15"/>
      <c r="E25" s="16"/>
      <c r="F25" s="15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3">
        <f t="shared" si="0"/>
        <v>0</v>
      </c>
    </row>
    <row r="26" spans="1:19" s="10" customFormat="1" ht="14.5" x14ac:dyDescent="0.35">
      <c r="A26" s="15" t="s">
        <v>116</v>
      </c>
      <c r="B26" s="16"/>
      <c r="C26" s="15"/>
      <c r="D26" s="15"/>
      <c r="E26" s="16"/>
      <c r="F26" s="1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3">
        <f t="shared" si="0"/>
        <v>0</v>
      </c>
    </row>
    <row r="27" spans="1:19" s="10" customFormat="1" ht="15" hidden="1" x14ac:dyDescent="0.35">
      <c r="A27" s="43" t="s">
        <v>14</v>
      </c>
      <c r="B27" s="16" t="s">
        <v>64</v>
      </c>
      <c r="C27" s="45" t="s">
        <v>100</v>
      </c>
      <c r="D27" s="77" t="s">
        <v>101</v>
      </c>
      <c r="E27" s="78" t="s">
        <v>102</v>
      </c>
      <c r="F27" s="15" t="s">
        <v>15</v>
      </c>
      <c r="G27" s="36"/>
      <c r="H27" s="36"/>
      <c r="I27" s="36"/>
      <c r="J27" s="36"/>
      <c r="K27" s="36"/>
      <c r="L27" s="36">
        <v>95000</v>
      </c>
      <c r="M27" s="36"/>
      <c r="N27" s="36"/>
      <c r="O27" s="36"/>
      <c r="P27" s="36"/>
      <c r="Q27" s="36"/>
      <c r="R27" s="33">
        <f>SUM(L27:N27)</f>
        <v>95000</v>
      </c>
    </row>
    <row r="28" spans="1:19" s="10" customFormat="1" ht="15" thickBot="1" x14ac:dyDescent="0.4">
      <c r="A28" s="37" t="s">
        <v>16</v>
      </c>
      <c r="B28" s="70" t="s">
        <v>57</v>
      </c>
      <c r="C28" s="79" t="s">
        <v>118</v>
      </c>
      <c r="D28" s="77" t="s">
        <v>119</v>
      </c>
      <c r="E28" s="77" t="s">
        <v>120</v>
      </c>
      <c r="F28" s="16" t="s">
        <v>15</v>
      </c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>
        <v>746713.5</v>
      </c>
      <c r="R28" s="33">
        <f>Q28</f>
        <v>746713.5</v>
      </c>
    </row>
    <row r="29" spans="1:19" s="10" customFormat="1" ht="15" thickTop="1" x14ac:dyDescent="0.35">
      <c r="A29" s="41"/>
      <c r="B29" s="16"/>
      <c r="C29" s="28"/>
      <c r="D29" s="28"/>
      <c r="E29" s="28"/>
      <c r="F29" s="1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3">
        <f t="shared" ref="R29:R48" si="1">SUM(G29:G29)</f>
        <v>0</v>
      </c>
    </row>
    <row r="30" spans="1:19" s="10" customFormat="1" ht="14.5" hidden="1" x14ac:dyDescent="0.35">
      <c r="A30" s="9" t="s">
        <v>8</v>
      </c>
      <c r="B30" s="16"/>
      <c r="C30" s="28"/>
      <c r="D30" s="28"/>
      <c r="E30" s="28"/>
      <c r="F30" s="1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3">
        <f t="shared" si="1"/>
        <v>0</v>
      </c>
    </row>
    <row r="31" spans="1:19" s="10" customFormat="1" ht="14.5" hidden="1" x14ac:dyDescent="0.35">
      <c r="A31" s="15" t="s">
        <v>25</v>
      </c>
      <c r="B31" s="16"/>
      <c r="C31" s="28"/>
      <c r="D31" s="28"/>
      <c r="E31" s="28"/>
      <c r="F31" s="1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3">
        <f t="shared" si="1"/>
        <v>0</v>
      </c>
    </row>
    <row r="32" spans="1:19" s="10" customFormat="1" ht="14.5" hidden="1" x14ac:dyDescent="0.35">
      <c r="A32" s="41" t="s">
        <v>19</v>
      </c>
      <c r="B32" s="16"/>
      <c r="C32" s="28"/>
      <c r="D32" s="28"/>
      <c r="E32" s="30"/>
      <c r="F32" s="27">
        <v>17.800999999999998</v>
      </c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3">
        <f t="shared" si="1"/>
        <v>0</v>
      </c>
    </row>
    <row r="33" spans="1:18" s="10" customFormat="1" ht="14.5" hidden="1" x14ac:dyDescent="0.35">
      <c r="A33" s="41" t="s">
        <v>19</v>
      </c>
      <c r="B33" s="16"/>
      <c r="C33" s="28"/>
      <c r="D33" s="28"/>
      <c r="E33" s="30"/>
      <c r="F33" s="27">
        <v>17.800999999999998</v>
      </c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3">
        <f t="shared" si="1"/>
        <v>0</v>
      </c>
    </row>
    <row r="34" spans="1:18" s="10" customFormat="1" ht="14.5" hidden="1" x14ac:dyDescent="0.35">
      <c r="A34" s="41" t="s">
        <v>32</v>
      </c>
      <c r="B34" s="16"/>
      <c r="C34" s="15"/>
      <c r="D34" s="49"/>
      <c r="E34" s="53"/>
      <c r="F34" s="15">
        <v>17.225000000000001</v>
      </c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3">
        <f t="shared" si="1"/>
        <v>0</v>
      </c>
    </row>
    <row r="35" spans="1:18" s="10" customFormat="1" ht="14.5" hidden="1" x14ac:dyDescent="0.35">
      <c r="A35" s="41"/>
      <c r="B35" s="16"/>
      <c r="C35" s="28"/>
      <c r="D35" s="28"/>
      <c r="E35" s="30"/>
      <c r="F35" s="27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3">
        <f t="shared" si="1"/>
        <v>0</v>
      </c>
    </row>
    <row r="36" spans="1:18" s="10" customFormat="1" ht="14.5" hidden="1" x14ac:dyDescent="0.35">
      <c r="A36" s="31" t="s">
        <v>20</v>
      </c>
      <c r="B36" s="16"/>
      <c r="C36" s="40"/>
      <c r="D36" s="40"/>
      <c r="E36" s="40"/>
      <c r="F36" s="16">
        <v>17.225000000000001</v>
      </c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3">
        <f t="shared" si="1"/>
        <v>0</v>
      </c>
    </row>
    <row r="37" spans="1:18" s="10" customFormat="1" ht="14.5" hidden="1" x14ac:dyDescent="0.35">
      <c r="A37" s="31"/>
      <c r="B37" s="16"/>
      <c r="C37" s="15"/>
      <c r="D37" s="15"/>
      <c r="E37" s="16"/>
      <c r="F37" s="1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3">
        <f t="shared" si="1"/>
        <v>0</v>
      </c>
    </row>
    <row r="38" spans="1:18" s="10" customFormat="1" ht="14.5" hidden="1" x14ac:dyDescent="0.35">
      <c r="A38" s="9" t="s">
        <v>8</v>
      </c>
      <c r="B38" s="16"/>
      <c r="C38" s="15"/>
      <c r="D38" s="15"/>
      <c r="E38" s="16"/>
      <c r="F38" s="1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3">
        <f t="shared" si="1"/>
        <v>0</v>
      </c>
    </row>
    <row r="39" spans="1:18" s="18" customFormat="1" ht="14.5" hidden="1" x14ac:dyDescent="0.35">
      <c r="A39" s="15" t="s">
        <v>27</v>
      </c>
      <c r="B39" s="16"/>
      <c r="C39" s="28"/>
      <c r="D39" s="28"/>
      <c r="E39" s="30"/>
      <c r="F39" s="1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3">
        <f t="shared" si="1"/>
        <v>0</v>
      </c>
    </row>
    <row r="40" spans="1:18" s="10" customFormat="1" ht="14.5" hidden="1" x14ac:dyDescent="0.35">
      <c r="A40" s="31" t="s">
        <v>28</v>
      </c>
      <c r="B40" s="42"/>
      <c r="C40" s="15"/>
      <c r="D40" s="15"/>
      <c r="E40" s="15"/>
      <c r="F40" s="15">
        <v>17.245000000000001</v>
      </c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3">
        <f t="shared" si="1"/>
        <v>0</v>
      </c>
    </row>
    <row r="41" spans="1:18" s="18" customFormat="1" ht="14.5" hidden="1" x14ac:dyDescent="0.35">
      <c r="A41" s="31" t="s">
        <v>28</v>
      </c>
      <c r="B41" s="16"/>
      <c r="C41" s="15"/>
      <c r="D41" s="15"/>
      <c r="E41" s="15"/>
      <c r="F41" s="15">
        <v>17.245000000000001</v>
      </c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3">
        <f t="shared" si="1"/>
        <v>0</v>
      </c>
    </row>
    <row r="42" spans="1:18" s="18" customFormat="1" ht="14.5" hidden="1" x14ac:dyDescent="0.35">
      <c r="A42" s="31" t="s">
        <v>28</v>
      </c>
      <c r="B42" s="16"/>
      <c r="C42" s="15"/>
      <c r="D42" s="15"/>
      <c r="E42" s="15"/>
      <c r="F42" s="15">
        <v>17.245000000000001</v>
      </c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3">
        <f t="shared" si="1"/>
        <v>0</v>
      </c>
    </row>
    <row r="43" spans="1:18" s="18" customFormat="1" ht="14.5" hidden="1" x14ac:dyDescent="0.35">
      <c r="A43" s="38"/>
      <c r="B43" s="42"/>
      <c r="C43" s="15"/>
      <c r="D43" s="15"/>
      <c r="E43" s="15"/>
      <c r="F43" s="1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3">
        <f t="shared" si="1"/>
        <v>0</v>
      </c>
    </row>
    <row r="44" spans="1:18" s="18" customFormat="1" ht="14.5" hidden="1" x14ac:dyDescent="0.35">
      <c r="A44" s="38"/>
      <c r="B44" s="16"/>
      <c r="C44" s="15"/>
      <c r="D44" s="15"/>
      <c r="E44" s="15"/>
      <c r="F44" s="1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3">
        <f t="shared" si="1"/>
        <v>0</v>
      </c>
    </row>
    <row r="45" spans="1:18" s="18" customFormat="1" ht="14.5" hidden="1" x14ac:dyDescent="0.35">
      <c r="A45" s="38"/>
      <c r="B45" s="16"/>
      <c r="C45" s="15"/>
      <c r="D45" s="15"/>
      <c r="E45" s="15"/>
      <c r="F45" s="1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3">
        <f t="shared" si="1"/>
        <v>0</v>
      </c>
    </row>
    <row r="46" spans="1:18" s="10" customFormat="1" ht="14.5" hidden="1" x14ac:dyDescent="0.35">
      <c r="A46" s="20"/>
      <c r="B46" s="11"/>
      <c r="C46" s="12"/>
      <c r="D46" s="12"/>
      <c r="E46" s="13"/>
      <c r="F46" s="14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3">
        <f t="shared" si="1"/>
        <v>0</v>
      </c>
    </row>
    <row r="47" spans="1:18" s="10" customFormat="1" ht="14.5" hidden="1" x14ac:dyDescent="0.35">
      <c r="A47" s="29" t="s">
        <v>8</v>
      </c>
      <c r="B47" s="16"/>
      <c r="C47" s="28"/>
      <c r="D47" s="28"/>
      <c r="E47" s="30"/>
      <c r="F47" s="1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3">
        <f t="shared" si="1"/>
        <v>0</v>
      </c>
    </row>
    <row r="48" spans="1:18" s="10" customFormat="1" ht="14.5" hidden="1" x14ac:dyDescent="0.35">
      <c r="A48" s="15" t="s">
        <v>62</v>
      </c>
      <c r="B48" s="16"/>
      <c r="C48" s="28"/>
      <c r="D48" s="28"/>
      <c r="E48" s="30"/>
      <c r="F48" s="1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3">
        <f t="shared" si="1"/>
        <v>0</v>
      </c>
    </row>
    <row r="49" spans="1:19" s="10" customFormat="1" ht="14.5" hidden="1" x14ac:dyDescent="0.35">
      <c r="A49" s="72" t="s">
        <v>63</v>
      </c>
      <c r="B49" s="70" t="s">
        <v>64</v>
      </c>
      <c r="C49" s="15" t="s">
        <v>65</v>
      </c>
      <c r="D49" s="15" t="s">
        <v>66</v>
      </c>
      <c r="E49" s="15" t="s">
        <v>67</v>
      </c>
      <c r="F49" s="15">
        <v>17.225000000000001</v>
      </c>
      <c r="G49" s="35"/>
      <c r="H49" s="35"/>
      <c r="I49" s="35">
        <f>499305.36-1</f>
        <v>499304.36</v>
      </c>
      <c r="J49" s="35"/>
      <c r="K49" s="35"/>
      <c r="L49" s="35"/>
      <c r="M49" s="35"/>
      <c r="N49" s="35"/>
      <c r="O49" s="35"/>
      <c r="P49" s="35"/>
      <c r="Q49" s="35"/>
      <c r="R49" s="33">
        <f>SUM(H49:I49)</f>
        <v>499304.36</v>
      </c>
      <c r="S49" s="50"/>
    </row>
    <row r="50" spans="1:19" s="10" customFormat="1" ht="14.5" hidden="1" x14ac:dyDescent="0.35">
      <c r="A50" s="72" t="s">
        <v>63</v>
      </c>
      <c r="B50" s="73" t="s">
        <v>68</v>
      </c>
      <c r="C50" s="15" t="s">
        <v>65</v>
      </c>
      <c r="D50" s="15" t="s">
        <v>66</v>
      </c>
      <c r="E50" s="15" t="s">
        <v>67</v>
      </c>
      <c r="F50" s="15">
        <v>17.225000000000001</v>
      </c>
      <c r="G50" s="35"/>
      <c r="H50" s="35"/>
      <c r="I50" s="35">
        <v>1</v>
      </c>
      <c r="J50" s="35"/>
      <c r="K50" s="35"/>
      <c r="L50" s="35"/>
      <c r="M50" s="35"/>
      <c r="N50" s="35"/>
      <c r="O50" s="35"/>
      <c r="P50" s="35"/>
      <c r="Q50" s="35"/>
      <c r="R50" s="33">
        <f>SUM(H50:I50)</f>
        <v>1</v>
      </c>
      <c r="S50" s="46"/>
    </row>
    <row r="51" spans="1:19" s="10" customFormat="1" ht="14.5" hidden="1" x14ac:dyDescent="0.35">
      <c r="A51" s="47"/>
      <c r="B51" s="16"/>
      <c r="C51" s="27"/>
      <c r="D51" s="27"/>
      <c r="E51" s="15"/>
      <c r="F51" s="1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3">
        <f t="shared" ref="R51:R61" si="2">SUM(G51:G51)</f>
        <v>0</v>
      </c>
    </row>
    <row r="52" spans="1:19" s="10" customFormat="1" ht="14.5" hidden="1" x14ac:dyDescent="0.35">
      <c r="A52" s="38"/>
      <c r="B52" s="16"/>
      <c r="C52" s="15"/>
      <c r="D52" s="15"/>
      <c r="E52" s="15"/>
      <c r="F52" s="1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3">
        <f t="shared" si="2"/>
        <v>0</v>
      </c>
    </row>
    <row r="53" spans="1:19" s="18" customFormat="1" ht="14.5" hidden="1" x14ac:dyDescent="0.35">
      <c r="A53" s="38"/>
      <c r="B53" s="16"/>
      <c r="C53" s="15"/>
      <c r="D53" s="15"/>
      <c r="E53" s="15"/>
      <c r="F53" s="1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3">
        <f t="shared" si="2"/>
        <v>0</v>
      </c>
    </row>
    <row r="54" spans="1:19" s="18" customFormat="1" ht="14.5" hidden="1" x14ac:dyDescent="0.35">
      <c r="A54" s="38"/>
      <c r="B54" s="16"/>
      <c r="C54" s="15"/>
      <c r="D54" s="15"/>
      <c r="E54" s="15"/>
      <c r="F54" s="1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3">
        <f t="shared" si="2"/>
        <v>0</v>
      </c>
      <c r="S54" s="60"/>
    </row>
    <row r="55" spans="1:19" s="18" customFormat="1" ht="14.5" hidden="1" x14ac:dyDescent="0.35">
      <c r="A55" s="19"/>
      <c r="B55" s="16"/>
      <c r="C55" s="28"/>
      <c r="D55" s="28"/>
      <c r="E55" s="28"/>
      <c r="F55" s="16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3">
        <f t="shared" si="2"/>
        <v>0</v>
      </c>
    </row>
    <row r="56" spans="1:19" s="18" customFormat="1" ht="14.5" hidden="1" x14ac:dyDescent="0.35">
      <c r="A56" s="31"/>
      <c r="B56" s="16"/>
      <c r="C56" s="15"/>
      <c r="D56" s="48"/>
      <c r="E56" s="15"/>
      <c r="F56" s="1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3">
        <f t="shared" si="2"/>
        <v>0</v>
      </c>
    </row>
    <row r="57" spans="1:19" s="18" customFormat="1" ht="14.5" hidden="1" x14ac:dyDescent="0.35">
      <c r="A57" s="31"/>
      <c r="B57" s="16"/>
      <c r="C57" s="15"/>
      <c r="D57" s="15"/>
      <c r="E57" s="15"/>
      <c r="F57" s="1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3">
        <f t="shared" si="2"/>
        <v>0</v>
      </c>
    </row>
    <row r="58" spans="1:19" s="18" customFormat="1" ht="14.5" hidden="1" x14ac:dyDescent="0.35">
      <c r="A58" s="31"/>
      <c r="B58" s="16"/>
      <c r="C58" s="15"/>
      <c r="D58" s="48"/>
      <c r="E58" s="15"/>
      <c r="F58" s="1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3">
        <f t="shared" si="2"/>
        <v>0</v>
      </c>
    </row>
    <row r="59" spans="1:19" s="10" customFormat="1" ht="14.5" hidden="1" x14ac:dyDescent="0.35">
      <c r="A59" s="17"/>
      <c r="B59" s="11"/>
      <c r="C59" s="12"/>
      <c r="D59" s="12"/>
      <c r="E59" s="12"/>
      <c r="F59" s="14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3">
        <f t="shared" si="2"/>
        <v>0</v>
      </c>
    </row>
    <row r="60" spans="1:19" s="10" customFormat="1" ht="14.5" hidden="1" x14ac:dyDescent="0.35">
      <c r="A60" s="29" t="s">
        <v>8</v>
      </c>
      <c r="B60" s="11"/>
      <c r="C60" s="12"/>
      <c r="D60" s="12"/>
      <c r="E60" s="12"/>
      <c r="F60" s="14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3">
        <f t="shared" si="2"/>
        <v>0</v>
      </c>
    </row>
    <row r="61" spans="1:19" s="10" customFormat="1" ht="14.5" hidden="1" x14ac:dyDescent="0.35">
      <c r="A61" s="15" t="s">
        <v>47</v>
      </c>
      <c r="B61" s="11"/>
      <c r="C61" s="12"/>
      <c r="D61" s="12"/>
      <c r="E61" s="13"/>
      <c r="F61" s="14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3">
        <f t="shared" si="2"/>
        <v>0</v>
      </c>
    </row>
    <row r="62" spans="1:19" s="10" customFormat="1" ht="14.5" hidden="1" x14ac:dyDescent="0.35">
      <c r="A62" s="19" t="s">
        <v>26</v>
      </c>
      <c r="B62" s="16" t="s">
        <v>77</v>
      </c>
      <c r="C62" s="15" t="s">
        <v>95</v>
      </c>
      <c r="D62" s="15" t="s">
        <v>96</v>
      </c>
      <c r="E62" s="15" t="s">
        <v>97</v>
      </c>
      <c r="F62" s="16">
        <v>17.207000000000001</v>
      </c>
      <c r="G62" s="35"/>
      <c r="H62" s="35"/>
      <c r="I62" s="35"/>
      <c r="J62" s="35"/>
      <c r="K62" s="35"/>
      <c r="L62" s="35"/>
      <c r="M62" s="35"/>
      <c r="N62" s="35">
        <f>718349-1</f>
        <v>718348</v>
      </c>
      <c r="O62" s="35"/>
      <c r="P62" s="35"/>
      <c r="Q62" s="35"/>
      <c r="R62" s="33">
        <f>N62</f>
        <v>718348</v>
      </c>
    </row>
    <row r="63" spans="1:19" s="18" customFormat="1" ht="14.5" hidden="1" x14ac:dyDescent="0.35">
      <c r="A63" s="19" t="s">
        <v>26</v>
      </c>
      <c r="B63" s="16" t="s">
        <v>80</v>
      </c>
      <c r="C63" s="15" t="s">
        <v>95</v>
      </c>
      <c r="D63" s="15" t="s">
        <v>96</v>
      </c>
      <c r="E63" s="15" t="s">
        <v>97</v>
      </c>
      <c r="F63" s="16">
        <v>17.207000000000001</v>
      </c>
      <c r="G63" s="36"/>
      <c r="H63" s="36"/>
      <c r="I63" s="36"/>
      <c r="J63" s="36"/>
      <c r="K63" s="36"/>
      <c r="L63" s="36"/>
      <c r="M63" s="36"/>
      <c r="N63" s="36">
        <v>1</v>
      </c>
      <c r="O63" s="36"/>
      <c r="P63" s="36"/>
      <c r="Q63" s="36"/>
      <c r="R63" s="33">
        <f t="shared" ref="R63:R65" si="3">N63</f>
        <v>1</v>
      </c>
    </row>
    <row r="64" spans="1:19" s="18" customFormat="1" ht="14.5" hidden="1" x14ac:dyDescent="0.35">
      <c r="A64" s="19" t="s">
        <v>17</v>
      </c>
      <c r="B64" s="16" t="s">
        <v>77</v>
      </c>
      <c r="C64" s="15" t="s">
        <v>95</v>
      </c>
      <c r="D64" s="15" t="s">
        <v>96</v>
      </c>
      <c r="E64" s="15" t="s">
        <v>98</v>
      </c>
      <c r="F64" s="16" t="s">
        <v>13</v>
      </c>
      <c r="G64" s="36"/>
      <c r="H64" s="36"/>
      <c r="I64" s="36"/>
      <c r="J64" s="36"/>
      <c r="K64" s="36"/>
      <c r="L64" s="36"/>
      <c r="M64" s="36"/>
      <c r="N64" s="36">
        <f>61858-1</f>
        <v>61857</v>
      </c>
      <c r="O64" s="36"/>
      <c r="P64" s="36"/>
      <c r="Q64" s="36"/>
      <c r="R64" s="33">
        <f t="shared" si="3"/>
        <v>61857</v>
      </c>
    </row>
    <row r="65" spans="1:18" s="10" customFormat="1" ht="14.5" hidden="1" x14ac:dyDescent="0.35">
      <c r="A65" s="19" t="s">
        <v>17</v>
      </c>
      <c r="B65" s="16" t="s">
        <v>80</v>
      </c>
      <c r="C65" s="15" t="s">
        <v>95</v>
      </c>
      <c r="D65" s="15" t="s">
        <v>96</v>
      </c>
      <c r="E65" s="15" t="s">
        <v>98</v>
      </c>
      <c r="F65" s="16" t="s">
        <v>13</v>
      </c>
      <c r="G65" s="36"/>
      <c r="H65" s="36"/>
      <c r="I65" s="36"/>
      <c r="J65" s="36"/>
      <c r="K65" s="36"/>
      <c r="L65" s="36"/>
      <c r="M65" s="36"/>
      <c r="N65" s="36">
        <v>1</v>
      </c>
      <c r="O65" s="36"/>
      <c r="P65" s="36"/>
      <c r="Q65" s="36"/>
      <c r="R65" s="33">
        <f t="shared" si="3"/>
        <v>1</v>
      </c>
    </row>
    <row r="66" spans="1:18" s="10" customFormat="1" ht="14.5" hidden="1" x14ac:dyDescent="0.35">
      <c r="A66" s="39" t="s">
        <v>18</v>
      </c>
      <c r="B66" s="16"/>
      <c r="C66" s="15"/>
      <c r="D66" s="27"/>
      <c r="E66" s="15"/>
      <c r="F66" s="16" t="s">
        <v>30</v>
      </c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3">
        <f t="shared" ref="R66:R74" si="4">SUM(G66:G66)</f>
        <v>0</v>
      </c>
    </row>
    <row r="67" spans="1:18" s="10" customFormat="1" ht="14.5" hidden="1" x14ac:dyDescent="0.35">
      <c r="A67" s="39" t="s">
        <v>21</v>
      </c>
      <c r="B67" s="16"/>
      <c r="C67" s="15"/>
      <c r="D67" s="15"/>
      <c r="E67" s="15"/>
      <c r="F67" s="1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3">
        <f t="shared" si="4"/>
        <v>0</v>
      </c>
    </row>
    <row r="68" spans="1:18" s="10" customFormat="1" ht="14.5" hidden="1" x14ac:dyDescent="0.35">
      <c r="A68" s="39" t="s">
        <v>22</v>
      </c>
      <c r="B68" s="16"/>
      <c r="C68" s="15"/>
      <c r="D68" s="15"/>
      <c r="E68" s="15"/>
      <c r="F68" s="16" t="s">
        <v>15</v>
      </c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3">
        <f t="shared" si="4"/>
        <v>0</v>
      </c>
    </row>
    <row r="69" spans="1:18" s="10" customFormat="1" ht="14.5" hidden="1" x14ac:dyDescent="0.35">
      <c r="A69" s="39" t="s">
        <v>23</v>
      </c>
      <c r="B69" s="44"/>
      <c r="C69" s="49"/>
      <c r="D69" s="49"/>
      <c r="E69" s="49"/>
      <c r="F69" s="16" t="s">
        <v>15</v>
      </c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3">
        <f t="shared" si="4"/>
        <v>0</v>
      </c>
    </row>
    <row r="70" spans="1:18" s="10" customFormat="1" ht="14.5" hidden="1" x14ac:dyDescent="0.35">
      <c r="A70" s="19" t="s">
        <v>31</v>
      </c>
      <c r="B70" s="44"/>
      <c r="C70" s="49"/>
      <c r="D70" s="15"/>
      <c r="E70" s="49"/>
      <c r="F70" s="16" t="s">
        <v>15</v>
      </c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3">
        <f t="shared" si="4"/>
        <v>0</v>
      </c>
    </row>
    <row r="71" spans="1:18" s="10" customFormat="1" ht="14.5" hidden="1" x14ac:dyDescent="0.35">
      <c r="A71" s="19" t="s">
        <v>31</v>
      </c>
      <c r="B71" s="44"/>
      <c r="C71" s="49"/>
      <c r="D71" s="15"/>
      <c r="E71" s="49"/>
      <c r="F71" s="16" t="s">
        <v>15</v>
      </c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3">
        <f t="shared" si="4"/>
        <v>0</v>
      </c>
    </row>
    <row r="72" spans="1:18" s="10" customFormat="1" ht="14.5" hidden="1" x14ac:dyDescent="0.35">
      <c r="A72" s="39" t="s">
        <v>29</v>
      </c>
      <c r="B72" s="16"/>
      <c r="C72" s="59"/>
      <c r="D72" s="27"/>
      <c r="E72" s="15"/>
      <c r="F72" s="16" t="s">
        <v>15</v>
      </c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3">
        <f t="shared" si="4"/>
        <v>0</v>
      </c>
    </row>
    <row r="73" spans="1:18" s="10" customFormat="1" ht="14.5" hidden="1" x14ac:dyDescent="0.35">
      <c r="A73" s="57" t="s">
        <v>36</v>
      </c>
      <c r="B73" s="16"/>
      <c r="C73" s="58"/>
      <c r="D73" s="58"/>
      <c r="E73" s="58"/>
      <c r="F73" s="16" t="s">
        <v>15</v>
      </c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3">
        <f t="shared" si="4"/>
        <v>0</v>
      </c>
    </row>
    <row r="74" spans="1:18" s="10" customFormat="1" ht="14.5" hidden="1" x14ac:dyDescent="0.35">
      <c r="A74" s="39" t="s">
        <v>49</v>
      </c>
      <c r="B74" s="70" t="s">
        <v>50</v>
      </c>
      <c r="C74" s="15" t="s">
        <v>51</v>
      </c>
      <c r="D74" s="27" t="s">
        <v>37</v>
      </c>
      <c r="E74" s="15" t="s">
        <v>38</v>
      </c>
      <c r="F74" s="16">
        <v>10.561</v>
      </c>
      <c r="G74" s="36">
        <v>17753.230000000003</v>
      </c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3">
        <f t="shared" si="4"/>
        <v>17753.230000000003</v>
      </c>
    </row>
    <row r="75" spans="1:18" s="10" customFormat="1" ht="14.5" hidden="1" x14ac:dyDescent="0.35">
      <c r="A75" s="19" t="s">
        <v>56</v>
      </c>
      <c r="B75" s="70" t="s">
        <v>57</v>
      </c>
      <c r="C75" s="15" t="s">
        <v>58</v>
      </c>
      <c r="D75" s="15" t="s">
        <v>59</v>
      </c>
      <c r="E75" s="15" t="s">
        <v>60</v>
      </c>
      <c r="F75" s="16" t="s">
        <v>15</v>
      </c>
      <c r="G75" s="36"/>
      <c r="H75" s="36">
        <v>61820.147171086384</v>
      </c>
      <c r="I75" s="36"/>
      <c r="J75" s="36"/>
      <c r="K75" s="36"/>
      <c r="L75" s="36"/>
      <c r="M75" s="36"/>
      <c r="N75" s="36"/>
      <c r="O75" s="36"/>
      <c r="P75" s="36"/>
      <c r="Q75" s="36"/>
      <c r="R75" s="33">
        <f>SUM(H75:I75)</f>
        <v>61820.147171086384</v>
      </c>
    </row>
    <row r="76" spans="1:18" s="10" customFormat="1" ht="14.5" hidden="1" x14ac:dyDescent="0.35">
      <c r="A76" s="17"/>
      <c r="B76" s="17"/>
      <c r="C76" s="17"/>
      <c r="D76" s="14"/>
      <c r="E76" s="14"/>
      <c r="F76" s="14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3">
        <f>SUM(G76:G76)</f>
        <v>0</v>
      </c>
    </row>
    <row r="77" spans="1:18" s="10" customFormat="1" ht="14.5" x14ac:dyDescent="0.35">
      <c r="A77" s="19" t="s">
        <v>0</v>
      </c>
      <c r="B77" s="19"/>
      <c r="C77" s="21"/>
      <c r="D77" s="21"/>
      <c r="E77" s="21"/>
      <c r="F77" s="21"/>
      <c r="G77" s="35">
        <f>SUM(G6:G76)</f>
        <v>17753.230000000003</v>
      </c>
      <c r="H77" s="35">
        <f>SUM(H75:H76)</f>
        <v>61820.147171086384</v>
      </c>
      <c r="I77" s="35">
        <f>SUM(I47:I55)</f>
        <v>499305.36</v>
      </c>
      <c r="J77" s="35">
        <f>SUM(J7:J59)</f>
        <v>2284448</v>
      </c>
      <c r="K77" s="35">
        <f>SUM(K12:K13)</f>
        <v>203503</v>
      </c>
      <c r="L77" s="35">
        <f>SUM(L6:L75)</f>
        <v>95000</v>
      </c>
      <c r="M77" s="35">
        <f>SUM(M10:M11)</f>
        <v>355793</v>
      </c>
      <c r="N77" s="35">
        <f>SUM(N60:N76)</f>
        <v>780207</v>
      </c>
      <c r="O77" s="35">
        <f>SUM(O16:O20)</f>
        <v>10000</v>
      </c>
      <c r="P77" s="35">
        <f>SUM(P10:P16)</f>
        <v>808475</v>
      </c>
      <c r="Q77" s="35">
        <f>SUM(Q26:Q29)</f>
        <v>746713.5</v>
      </c>
      <c r="R77" s="33"/>
    </row>
    <row r="78" spans="1:18" s="10" customFormat="1" ht="14.5" x14ac:dyDescent="0.35">
      <c r="A78" s="22"/>
      <c r="B78" s="22"/>
      <c r="C78" s="23"/>
      <c r="D78" s="23"/>
      <c r="E78" s="23"/>
      <c r="F78" s="23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5"/>
    </row>
    <row r="79" spans="1:18" s="10" customFormat="1" ht="14.5" x14ac:dyDescent="0.35">
      <c r="A79" s="18" t="s">
        <v>9</v>
      </c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</row>
    <row r="80" spans="1:18" s="10" customFormat="1" ht="14.5" hidden="1" x14ac:dyDescent="0.35">
      <c r="A80" s="18" t="s">
        <v>52</v>
      </c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</row>
    <row r="81" spans="1:17" s="10" customFormat="1" ht="14.5" hidden="1" x14ac:dyDescent="0.35">
      <c r="A81" s="22" t="s">
        <v>53</v>
      </c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</row>
    <row r="82" spans="1:17" s="10" customFormat="1" ht="14.5" hidden="1" x14ac:dyDescent="0.35">
      <c r="A82" s="18" t="s">
        <v>54</v>
      </c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</row>
    <row r="83" spans="1:17" s="10" customFormat="1" ht="14.5" hidden="1" x14ac:dyDescent="0.35">
      <c r="A83" s="18" t="s">
        <v>55</v>
      </c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</row>
    <row r="84" spans="1:17" s="10" customFormat="1" ht="14.5" hidden="1" x14ac:dyDescent="0.35">
      <c r="A84" s="18" t="s">
        <v>70</v>
      </c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</row>
    <row r="85" spans="1:17" s="10" customFormat="1" ht="14.5" hidden="1" x14ac:dyDescent="0.35">
      <c r="A85" s="18" t="s">
        <v>71</v>
      </c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</row>
    <row r="86" spans="1:17" s="10" customFormat="1" ht="14.5" hidden="1" x14ac:dyDescent="0.35">
      <c r="A86" s="18" t="s">
        <v>73</v>
      </c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</row>
    <row r="87" spans="1:17" s="10" customFormat="1" ht="14.5" hidden="1" x14ac:dyDescent="0.35">
      <c r="A87" s="18" t="s">
        <v>74</v>
      </c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</row>
    <row r="88" spans="1:17" s="10" customFormat="1" ht="14.5" hidden="1" x14ac:dyDescent="0.35">
      <c r="A88" s="18" t="s">
        <v>82</v>
      </c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</row>
    <row r="89" spans="1:17" s="10" customFormat="1" ht="14.5" hidden="1" x14ac:dyDescent="0.35">
      <c r="A89" s="18" t="s">
        <v>83</v>
      </c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</row>
    <row r="90" spans="1:17" s="10" customFormat="1" ht="14.5" hidden="1" x14ac:dyDescent="0.35">
      <c r="A90" s="18" t="s">
        <v>87</v>
      </c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</row>
    <row r="91" spans="1:17" s="10" customFormat="1" ht="14.5" hidden="1" x14ac:dyDescent="0.35">
      <c r="A91" s="18" t="s">
        <v>103</v>
      </c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</row>
    <row r="92" spans="1:17" s="10" customFormat="1" ht="14.5" hidden="1" x14ac:dyDescent="0.35">
      <c r="A92" s="18" t="s">
        <v>104</v>
      </c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</row>
    <row r="93" spans="1:17" s="10" customFormat="1" ht="14.5" hidden="1" x14ac:dyDescent="0.35">
      <c r="A93" s="18" t="s">
        <v>88</v>
      </c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</row>
    <row r="94" spans="1:17" s="10" customFormat="1" ht="14.5" hidden="1" x14ac:dyDescent="0.35">
      <c r="A94" s="18" t="s">
        <v>105</v>
      </c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</row>
    <row r="95" spans="1:17" s="10" customFormat="1" ht="14.5" hidden="1" x14ac:dyDescent="0.35">
      <c r="A95" s="18" t="s">
        <v>94</v>
      </c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</row>
    <row r="96" spans="1:17" s="10" customFormat="1" ht="14.5" hidden="1" x14ac:dyDescent="0.35">
      <c r="A96" s="18" t="s">
        <v>109</v>
      </c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</row>
    <row r="97" spans="1:17" ht="14.5" hidden="1" x14ac:dyDescent="0.35">
      <c r="A97" s="18" t="s">
        <v>110</v>
      </c>
    </row>
    <row r="98" spans="1:17" ht="14.5" hidden="1" x14ac:dyDescent="0.35">
      <c r="A98" s="18" t="s">
        <v>115</v>
      </c>
    </row>
    <row r="99" spans="1:17" ht="14.5" hidden="1" x14ac:dyDescent="0.35">
      <c r="A99" s="18" t="s">
        <v>112</v>
      </c>
    </row>
    <row r="100" spans="1:17" ht="14.5" x14ac:dyDescent="0.35">
      <c r="A100" s="18" t="s">
        <v>122</v>
      </c>
    </row>
    <row r="101" spans="1:17" ht="14.5" x14ac:dyDescent="0.35">
      <c r="A101" s="18" t="s">
        <v>121</v>
      </c>
    </row>
    <row r="102" spans="1:17" ht="14.5" x14ac:dyDescent="0.35">
      <c r="A102" s="18"/>
      <c r="B102" s="51"/>
    </row>
    <row r="103" spans="1:17" ht="14.5" x14ac:dyDescent="0.35">
      <c r="A103" s="18"/>
      <c r="B103" s="52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1:17" ht="14.5" x14ac:dyDescent="0.35">
      <c r="A104" s="18"/>
      <c r="B104" s="52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17" ht="14.5" x14ac:dyDescent="0.35">
      <c r="A105" s="18"/>
      <c r="B105" s="52"/>
    </row>
    <row r="106" spans="1:17" ht="14.5" x14ac:dyDescent="0.35">
      <c r="A106" s="18"/>
      <c r="B106" s="52"/>
    </row>
    <row r="107" spans="1:17" ht="14.5" x14ac:dyDescent="0.35">
      <c r="A107" s="18"/>
      <c r="B107" s="52"/>
    </row>
    <row r="108" spans="1:17" ht="14.5" x14ac:dyDescent="0.35">
      <c r="A108" s="18"/>
    </row>
    <row r="109" spans="1:17" ht="14.5" x14ac:dyDescent="0.35">
      <c r="A109" s="18"/>
    </row>
    <row r="110" spans="1:17" ht="14.5" x14ac:dyDescent="0.35">
      <c r="A110" s="18"/>
    </row>
    <row r="111" spans="1:17" ht="14.5" x14ac:dyDescent="0.35">
      <c r="A111" s="18"/>
    </row>
    <row r="112" spans="1:17" ht="14.5" x14ac:dyDescent="0.35">
      <c r="A112" s="18"/>
    </row>
    <row r="113" spans="1:1" ht="14.5" x14ac:dyDescent="0.35">
      <c r="A113" s="18"/>
    </row>
    <row r="114" spans="1:1" ht="14.5" x14ac:dyDescent="0.35">
      <c r="A114" s="18"/>
    </row>
    <row r="115" spans="1:1" ht="14.5" x14ac:dyDescent="0.35">
      <c r="A115" s="18"/>
    </row>
    <row r="116" spans="1:1" ht="14.5" x14ac:dyDescent="0.35">
      <c r="A116" s="18"/>
    </row>
    <row r="117" spans="1:1" ht="14.5" x14ac:dyDescent="0.35">
      <c r="A117" s="18"/>
    </row>
    <row r="118" spans="1:1" ht="14.5" x14ac:dyDescent="0.35">
      <c r="A118" s="18"/>
    </row>
    <row r="119" spans="1:1" ht="14.5" x14ac:dyDescent="0.35">
      <c r="A119" s="18"/>
    </row>
    <row r="120" spans="1:1" ht="14.5" x14ac:dyDescent="0.35">
      <c r="A120" s="18"/>
    </row>
    <row r="121" spans="1:1" ht="14.5" x14ac:dyDescent="0.35">
      <c r="A121" s="18"/>
    </row>
    <row r="122" spans="1:1" ht="14.5" x14ac:dyDescent="0.35">
      <c r="A122" s="18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/>
  </sheetViews>
  <sheetFormatPr defaultRowHeight="12.5" x14ac:dyDescent="0.25"/>
  <cols>
    <col min="1" max="1" width="0.7265625" customWidth="1"/>
    <col min="2" max="2" width="41" customWidth="1"/>
    <col min="3" max="3" width="1" customWidth="1"/>
    <col min="4" max="4" width="3.54296875" customWidth="1"/>
    <col min="5" max="6" width="10.26953125" customWidth="1"/>
  </cols>
  <sheetData>
    <row r="1" spans="2:6" ht="26" x14ac:dyDescent="0.25">
      <c r="B1" s="61" t="s">
        <v>39</v>
      </c>
      <c r="C1" s="61"/>
      <c r="D1" s="65"/>
      <c r="E1" s="65"/>
      <c r="F1" s="65"/>
    </row>
    <row r="2" spans="2:6" ht="13" x14ac:dyDescent="0.25">
      <c r="B2" s="61" t="s">
        <v>40</v>
      </c>
      <c r="C2" s="61"/>
      <c r="D2" s="65"/>
      <c r="E2" s="65"/>
      <c r="F2" s="65"/>
    </row>
    <row r="3" spans="2:6" x14ac:dyDescent="0.25">
      <c r="B3" s="62"/>
      <c r="C3" s="62"/>
      <c r="D3" s="66"/>
      <c r="E3" s="66"/>
      <c r="F3" s="66"/>
    </row>
    <row r="4" spans="2:6" ht="37.5" x14ac:dyDescent="0.25">
      <c r="B4" s="62" t="s">
        <v>41</v>
      </c>
      <c r="C4" s="62"/>
      <c r="D4" s="66"/>
      <c r="E4" s="66"/>
      <c r="F4" s="66"/>
    </row>
    <row r="5" spans="2:6" x14ac:dyDescent="0.25">
      <c r="B5" s="62"/>
      <c r="C5" s="62"/>
      <c r="D5" s="66"/>
      <c r="E5" s="66"/>
      <c r="F5" s="66"/>
    </row>
    <row r="6" spans="2:6" ht="39" x14ac:dyDescent="0.25">
      <c r="B6" s="61" t="s">
        <v>42</v>
      </c>
      <c r="C6" s="61"/>
      <c r="D6" s="65"/>
      <c r="E6" s="65" t="s">
        <v>43</v>
      </c>
      <c r="F6" s="65" t="s">
        <v>44</v>
      </c>
    </row>
    <row r="7" spans="2:6" ht="13" thickBot="1" x14ac:dyDescent="0.3">
      <c r="B7" s="62"/>
      <c r="C7" s="62"/>
      <c r="D7" s="66"/>
      <c r="E7" s="66"/>
      <c r="F7" s="66"/>
    </row>
    <row r="8" spans="2:6" ht="50.5" thickBot="1" x14ac:dyDescent="0.3">
      <c r="B8" s="63" t="s">
        <v>45</v>
      </c>
      <c r="C8" s="64"/>
      <c r="D8" s="67"/>
      <c r="E8" s="67">
        <v>1</v>
      </c>
      <c r="F8" s="68" t="s">
        <v>46</v>
      </c>
    </row>
    <row r="9" spans="2:6" x14ac:dyDescent="0.25">
      <c r="B9" s="62"/>
      <c r="C9" s="62"/>
      <c r="D9" s="66"/>
      <c r="E9" s="66"/>
      <c r="F9" s="66"/>
    </row>
    <row r="10" spans="2:6" x14ac:dyDescent="0.25">
      <c r="B10" s="62"/>
      <c r="C10" s="62"/>
      <c r="D10" s="66"/>
      <c r="E10" s="66"/>
      <c r="F10" s="6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2A988B-A2E4-4223-9CC0-F232F59E9C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FAD439-7FB5-466C-8747-97E42FBA67C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B08E61-9208-49B1-8FDC-E96F99C2BD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HAMPDEN</vt:lpstr>
      <vt:lpstr>Sheet1</vt:lpstr>
      <vt:lpstr>HAMPDEN!Print_Area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2019-01-09T17:05:16Z</cp:lastPrinted>
  <dcterms:created xsi:type="dcterms:W3CDTF">2000-04-13T13:33:42Z</dcterms:created>
  <dcterms:modified xsi:type="dcterms:W3CDTF">2022-12-13T13:43:48Z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0x01010019E1CDE7E68C5A479A527F2656C342CA</vt:lpwstr>
  </property>
</Properties>
</file>