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1FCD475A-F7CD-42FE-B414-E5C3D4E7D3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2" l="1"/>
  <c r="S15" i="2" s="1"/>
  <c r="R80" i="2"/>
  <c r="S16" i="2"/>
  <c r="Q80" i="2"/>
  <c r="S31" i="2"/>
  <c r="P18" i="2"/>
  <c r="S18" i="2" s="1"/>
  <c r="S19" i="2"/>
  <c r="P80" i="2" l="1"/>
  <c r="O80" i="2"/>
  <c r="S21" i="2"/>
  <c r="S30" i="2"/>
  <c r="L80" i="2"/>
  <c r="N65" i="2"/>
  <c r="S65" i="2" s="1"/>
  <c r="N67" i="2"/>
  <c r="S66" i="2"/>
  <c r="S68" i="2"/>
  <c r="N80" i="2" l="1"/>
  <c r="S67" i="2"/>
  <c r="S11" i="2"/>
  <c r="M10" i="2"/>
  <c r="S10" i="2" s="1"/>
  <c r="K12" i="2"/>
  <c r="S12" i="2" s="1"/>
  <c r="S13" i="2"/>
  <c r="S9" i="2"/>
  <c r="J8" i="2"/>
  <c r="J80" i="2" s="1"/>
  <c r="S53" i="2"/>
  <c r="I52" i="2"/>
  <c r="S52" i="2" s="1"/>
  <c r="S78" i="2"/>
  <c r="H80" i="2"/>
  <c r="S77" i="2"/>
  <c r="S22" i="2"/>
  <c r="S24" i="2"/>
  <c r="S25" i="2"/>
  <c r="S26" i="2"/>
  <c r="S27" i="2"/>
  <c r="S28" i="2"/>
  <c r="S29" i="2"/>
  <c r="S32" i="2"/>
  <c r="S33" i="2"/>
  <c r="S34" i="2"/>
  <c r="S35" i="2"/>
  <c r="S36" i="2"/>
  <c r="S37" i="2"/>
  <c r="S38" i="2"/>
  <c r="S39" i="2"/>
  <c r="S40" i="2"/>
  <c r="S41" i="2"/>
  <c r="S42" i="2"/>
  <c r="S44" i="2"/>
  <c r="S45" i="2"/>
  <c r="S46" i="2"/>
  <c r="S47" i="2"/>
  <c r="S48" i="2"/>
  <c r="S49" i="2"/>
  <c r="S50" i="2"/>
  <c r="S51" i="2"/>
  <c r="S54" i="2"/>
  <c r="S56" i="2"/>
  <c r="S57" i="2"/>
  <c r="S58" i="2"/>
  <c r="S59" i="2"/>
  <c r="S60" i="2"/>
  <c r="S61" i="2"/>
  <c r="S62" i="2"/>
  <c r="S63" i="2"/>
  <c r="S64" i="2"/>
  <c r="S69" i="2"/>
  <c r="S70" i="2"/>
  <c r="S71" i="2"/>
  <c r="S72" i="2"/>
  <c r="S74" i="2"/>
  <c r="S75" i="2"/>
  <c r="S76" i="2"/>
  <c r="S79" i="2"/>
  <c r="S43" i="2"/>
  <c r="S23" i="2"/>
  <c r="S20" i="2"/>
  <c r="G80" i="2"/>
  <c r="S17" i="2"/>
  <c r="S73" i="2"/>
  <c r="S55" i="2"/>
  <c r="I80" i="2" l="1"/>
  <c r="K80" i="2"/>
  <c r="S8" i="2"/>
  <c r="M80" i="2"/>
</calcChain>
</file>

<file path=xl/sharedStrings.xml><?xml version="1.0" encoding="utf-8"?>
<sst xmlns="http://schemas.openxmlformats.org/spreadsheetml/2006/main" count="193" uniqueCount="127">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</sst>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topLeftCell="A4" zoomScale="110" zoomScaleNormal="110" workbookViewId="0">
      <selection activeCell="A15" sqref="A15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bestFit="1" customWidth="1"/>
    <col min="7" max="8" width="19.7265625" style="2" hidden="1" customWidth="1"/>
    <col min="9" max="9" width="16.36328125" style="2" hidden="1" customWidth="1"/>
    <col min="10" max="10" width="13.81640625" style="2" hidden="1" customWidth="1"/>
    <col min="11" max="13" width="12.90625" style="2" hidden="1" customWidth="1"/>
    <col min="14" max="14" width="12.1796875" style="2" hidden="1" customWidth="1"/>
    <col min="15" max="16" width="12" style="2" hidden="1" customWidth="1"/>
    <col min="17" max="17" width="13.81640625" style="2" hidden="1" customWidth="1"/>
    <col min="18" max="18" width="13.81640625" style="2" customWidth="1"/>
    <col min="19" max="19" width="13.81640625" style="3" hidden="1" customWidth="1"/>
    <col min="20" max="20" width="13.7265625" style="3" bestFit="1" customWidth="1"/>
    <col min="21" max="21" width="7.7265625" style="3" bestFit="1" customWidth="1"/>
    <col min="22" max="16384" width="9.26953125" style="3"/>
  </cols>
  <sheetData>
    <row r="1" spans="1:19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ht="20.5" x14ac:dyDescent="0.45">
      <c r="B2" s="6"/>
      <c r="C2" s="6"/>
      <c r="D2" s="6"/>
      <c r="E2" s="7"/>
      <c r="F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71" t="s">
        <v>61</v>
      </c>
      <c r="I5" s="71" t="s">
        <v>69</v>
      </c>
      <c r="J5" s="71" t="s">
        <v>72</v>
      </c>
      <c r="K5" s="71" t="s">
        <v>81</v>
      </c>
      <c r="L5" s="71" t="s">
        <v>92</v>
      </c>
      <c r="M5" s="71" t="s">
        <v>93</v>
      </c>
      <c r="N5" s="71" t="s">
        <v>99</v>
      </c>
      <c r="O5" s="71" t="s">
        <v>108</v>
      </c>
      <c r="P5" s="71" t="s">
        <v>111</v>
      </c>
      <c r="Q5" s="71" t="s">
        <v>117</v>
      </c>
      <c r="R5" s="71" t="s">
        <v>123</v>
      </c>
      <c r="S5" s="27" t="s">
        <v>6</v>
      </c>
    </row>
    <row r="6" spans="1:19" s="10" customFormat="1" ht="14.5" x14ac:dyDescent="0.35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27"/>
    </row>
    <row r="7" spans="1:19" s="10" customFormat="1" ht="14.5" x14ac:dyDescent="0.35">
      <c r="A7" s="15" t="s">
        <v>75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7"/>
    </row>
    <row r="8" spans="1:19" s="10" customFormat="1" ht="15.5" hidden="1" x14ac:dyDescent="0.35">
      <c r="A8" s="74" t="s">
        <v>76</v>
      </c>
      <c r="B8" s="16" t="s">
        <v>77</v>
      </c>
      <c r="C8" s="15" t="s">
        <v>78</v>
      </c>
      <c r="D8" s="75" t="s">
        <v>79</v>
      </c>
      <c r="E8" s="75">
        <v>6501</v>
      </c>
      <c r="F8" s="16">
        <v>17.259</v>
      </c>
      <c r="G8" s="32"/>
      <c r="H8" s="32"/>
      <c r="I8" s="32"/>
      <c r="J8" s="32">
        <f>2284448-1</f>
        <v>2284447</v>
      </c>
      <c r="K8" s="32"/>
      <c r="L8" s="32"/>
      <c r="M8" s="32"/>
      <c r="N8" s="32"/>
      <c r="O8" s="32"/>
      <c r="P8" s="32"/>
      <c r="Q8" s="32"/>
      <c r="R8" s="32"/>
      <c r="S8" s="33">
        <f>SUM(J8)</f>
        <v>2284447</v>
      </c>
    </row>
    <row r="9" spans="1:19" s="10" customFormat="1" ht="15.5" hidden="1" x14ac:dyDescent="0.35">
      <c r="A9" s="74" t="s">
        <v>76</v>
      </c>
      <c r="B9" s="16" t="s">
        <v>80</v>
      </c>
      <c r="C9" s="15" t="s">
        <v>78</v>
      </c>
      <c r="D9" s="75" t="s">
        <v>79</v>
      </c>
      <c r="E9" s="75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3">
        <f>SUM(J9)</f>
        <v>1</v>
      </c>
    </row>
    <row r="10" spans="1:19" s="10" customFormat="1" ht="15.5" hidden="1" x14ac:dyDescent="0.35">
      <c r="A10" s="19" t="s">
        <v>89</v>
      </c>
      <c r="B10" s="16" t="s">
        <v>77</v>
      </c>
      <c r="C10" s="49" t="s">
        <v>90</v>
      </c>
      <c r="D10" s="76" t="s">
        <v>91</v>
      </c>
      <c r="E10" s="76">
        <v>6502</v>
      </c>
      <c r="F10" s="15">
        <v>17.257999999999999</v>
      </c>
      <c r="G10" s="32"/>
      <c r="H10" s="32"/>
      <c r="I10" s="32"/>
      <c r="J10" s="32"/>
      <c r="K10" s="32"/>
      <c r="L10" s="32"/>
      <c r="M10" s="32">
        <f>355793-1</f>
        <v>355792</v>
      </c>
      <c r="N10" s="32"/>
      <c r="O10" s="32"/>
      <c r="P10" s="32"/>
      <c r="Q10" s="32"/>
      <c r="R10" s="32"/>
      <c r="S10" s="33">
        <f>SUM(M10)</f>
        <v>355792</v>
      </c>
    </row>
    <row r="11" spans="1:19" s="10" customFormat="1" ht="15.5" hidden="1" x14ac:dyDescent="0.35">
      <c r="A11" s="19" t="s">
        <v>89</v>
      </c>
      <c r="B11" s="16" t="s">
        <v>80</v>
      </c>
      <c r="C11" s="49" t="s">
        <v>90</v>
      </c>
      <c r="D11" s="76" t="s">
        <v>91</v>
      </c>
      <c r="E11" s="76">
        <v>6502</v>
      </c>
      <c r="F11" s="15">
        <v>17.257999999999999</v>
      </c>
      <c r="G11" s="32"/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2"/>
      <c r="R11" s="32"/>
      <c r="S11" s="33">
        <f>SUM(M11)</f>
        <v>1</v>
      </c>
    </row>
    <row r="12" spans="1:19" s="10" customFormat="1" ht="15.5" hidden="1" x14ac:dyDescent="0.35">
      <c r="A12" s="31" t="s">
        <v>84</v>
      </c>
      <c r="B12" s="16" t="s">
        <v>77</v>
      </c>
      <c r="C12" s="15" t="s">
        <v>85</v>
      </c>
      <c r="D12" s="76" t="s">
        <v>86</v>
      </c>
      <c r="E12" s="76">
        <v>6503</v>
      </c>
      <c r="F12" s="15">
        <v>17.277999999999999</v>
      </c>
      <c r="G12" s="32"/>
      <c r="H12" s="32"/>
      <c r="I12" s="32"/>
      <c r="J12" s="32"/>
      <c r="K12" s="32">
        <f>203503-1</f>
        <v>203502</v>
      </c>
      <c r="L12" s="32"/>
      <c r="M12" s="32"/>
      <c r="N12" s="32"/>
      <c r="O12" s="32"/>
      <c r="P12" s="32"/>
      <c r="Q12" s="32"/>
      <c r="R12" s="32"/>
      <c r="S12" s="33">
        <f>K12</f>
        <v>203502</v>
      </c>
    </row>
    <row r="13" spans="1:19" s="10" customFormat="1" ht="15.5" hidden="1" x14ac:dyDescent="0.35">
      <c r="A13" s="31" t="s">
        <v>84</v>
      </c>
      <c r="B13" s="16" t="s">
        <v>80</v>
      </c>
      <c r="C13" s="15" t="s">
        <v>85</v>
      </c>
      <c r="D13" s="76" t="s">
        <v>86</v>
      </c>
      <c r="E13" s="76">
        <v>6503</v>
      </c>
      <c r="F13" s="15">
        <v>17.277999999999999</v>
      </c>
      <c r="G13" s="32"/>
      <c r="H13" s="32"/>
      <c r="I13" s="32"/>
      <c r="J13" s="32"/>
      <c r="K13" s="32">
        <v>1</v>
      </c>
      <c r="L13" s="32"/>
      <c r="M13" s="32"/>
      <c r="N13" s="32"/>
      <c r="O13" s="32"/>
      <c r="P13" s="32"/>
      <c r="Q13" s="32"/>
      <c r="R13" s="32"/>
      <c r="S13" s="33">
        <f>K13</f>
        <v>1</v>
      </c>
    </row>
    <row r="14" spans="1:19" s="10" customFormat="1" ht="15.5" x14ac:dyDescent="0.35">
      <c r="A14" s="31"/>
      <c r="B14" s="16"/>
      <c r="C14" s="15"/>
      <c r="D14" s="76"/>
      <c r="E14" s="76"/>
      <c r="F14" s="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s="10" customFormat="1" ht="15.5" x14ac:dyDescent="0.35">
      <c r="A15" s="19" t="s">
        <v>89</v>
      </c>
      <c r="B15" s="16" t="s">
        <v>113</v>
      </c>
      <c r="C15" s="15" t="s">
        <v>126</v>
      </c>
      <c r="D15" s="76" t="s">
        <v>91</v>
      </c>
      <c r="E15" s="76">
        <v>6502</v>
      </c>
      <c r="F15" s="15">
        <v>17.257999999999999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f>1589982-1</f>
        <v>1589981</v>
      </c>
      <c r="S15" s="33">
        <f>SUM(R15)</f>
        <v>1589981</v>
      </c>
    </row>
    <row r="16" spans="1:19" s="10" customFormat="1" ht="15.5" x14ac:dyDescent="0.35">
      <c r="A16" s="19" t="s">
        <v>89</v>
      </c>
      <c r="B16" s="16" t="s">
        <v>80</v>
      </c>
      <c r="C16" s="15" t="s">
        <v>126</v>
      </c>
      <c r="D16" s="76" t="s">
        <v>91</v>
      </c>
      <c r="E16" s="76">
        <v>6502</v>
      </c>
      <c r="F16" s="15">
        <v>17.257999999999999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1</v>
      </c>
      <c r="S16" s="33">
        <f>SUM(R16)</f>
        <v>1</v>
      </c>
    </row>
    <row r="17" spans="1:20" s="10" customFormat="1" ht="14.5" x14ac:dyDescent="0.35">
      <c r="A17" s="31"/>
      <c r="B17" s="44"/>
      <c r="C17" s="27"/>
      <c r="D17" s="15"/>
      <c r="E17" s="16"/>
      <c r="F17" s="1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>
        <f t="shared" ref="S17:S29" si="0">SUM(G17:G17)</f>
        <v>0</v>
      </c>
    </row>
    <row r="18" spans="1:20" s="10" customFormat="1" ht="15.5" hidden="1" x14ac:dyDescent="0.35">
      <c r="A18" s="31" t="s">
        <v>84</v>
      </c>
      <c r="B18" s="16" t="s">
        <v>113</v>
      </c>
      <c r="C18" s="15" t="s">
        <v>114</v>
      </c>
      <c r="D18" s="76" t="s">
        <v>86</v>
      </c>
      <c r="E18" s="75">
        <v>6503</v>
      </c>
      <c r="F18" s="15">
        <v>17.277999999999999</v>
      </c>
      <c r="G18" s="32"/>
      <c r="H18" s="32"/>
      <c r="I18" s="32"/>
      <c r="J18" s="32"/>
      <c r="K18" s="32"/>
      <c r="L18" s="32"/>
      <c r="M18" s="32"/>
      <c r="N18" s="32"/>
      <c r="O18" s="32"/>
      <c r="P18" s="32">
        <f>808475-1</f>
        <v>808474</v>
      </c>
      <c r="Q18" s="32"/>
      <c r="R18" s="32"/>
      <c r="S18" s="33">
        <f>SUM(O18:P18)</f>
        <v>808474</v>
      </c>
    </row>
    <row r="19" spans="1:20" s="10" customFormat="1" ht="15.5" hidden="1" x14ac:dyDescent="0.35">
      <c r="A19" s="31" t="s">
        <v>84</v>
      </c>
      <c r="B19" s="16" t="s">
        <v>80</v>
      </c>
      <c r="C19" s="15" t="s">
        <v>114</v>
      </c>
      <c r="D19" s="76" t="s">
        <v>86</v>
      </c>
      <c r="E19" s="75">
        <v>6503</v>
      </c>
      <c r="F19" s="15">
        <v>17.277999999999999</v>
      </c>
      <c r="G19" s="32"/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3">
        <f>SUM(O19:P19)</f>
        <v>1</v>
      </c>
      <c r="T19" s="46"/>
    </row>
    <row r="20" spans="1:20" s="10" customFormat="1" ht="14.5" hidden="1" x14ac:dyDescent="0.35">
      <c r="A20" s="31"/>
      <c r="B20" s="16"/>
      <c r="C20" s="45"/>
      <c r="D20" s="15"/>
      <c r="E20" s="16"/>
      <c r="F20" s="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>
        <f t="shared" si="0"/>
        <v>0</v>
      </c>
    </row>
    <row r="21" spans="1:20" s="10" customFormat="1" ht="15" hidden="1" customHeight="1" x14ac:dyDescent="0.35">
      <c r="A21" s="31" t="s">
        <v>107</v>
      </c>
      <c r="B21" s="16" t="s">
        <v>106</v>
      </c>
      <c r="C21" s="15" t="s">
        <v>78</v>
      </c>
      <c r="D21" s="76" t="s">
        <v>79</v>
      </c>
      <c r="E21" s="16">
        <v>6407</v>
      </c>
      <c r="F21" s="16">
        <v>17.259</v>
      </c>
      <c r="G21" s="32"/>
      <c r="H21" s="32"/>
      <c r="I21" s="32"/>
      <c r="J21" s="32"/>
      <c r="K21" s="32"/>
      <c r="L21" s="32"/>
      <c r="M21" s="32"/>
      <c r="N21" s="32"/>
      <c r="O21" s="32">
        <v>10000</v>
      </c>
      <c r="P21" s="32"/>
      <c r="Q21" s="32"/>
      <c r="R21" s="32"/>
      <c r="S21" s="33">
        <f>O21</f>
        <v>10000</v>
      </c>
    </row>
    <row r="22" spans="1:20" s="10" customFormat="1" ht="14.5" hidden="1" x14ac:dyDescent="0.35">
      <c r="A22" s="31"/>
      <c r="B22" s="16"/>
      <c r="C22" s="45"/>
      <c r="D22" s="15"/>
      <c r="E22" s="16"/>
      <c r="F22" s="1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>
        <f t="shared" si="0"/>
        <v>0</v>
      </c>
    </row>
    <row r="23" spans="1:20" s="10" customFormat="1" ht="14.5" hidden="1" x14ac:dyDescent="0.35">
      <c r="A23" s="31"/>
      <c r="B23" s="44"/>
      <c r="C23" s="27"/>
      <c r="D23" s="15"/>
      <c r="E23" s="16"/>
      <c r="F23" s="1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>
        <f t="shared" si="0"/>
        <v>0</v>
      </c>
    </row>
    <row r="24" spans="1:20" s="10" customFormat="1" ht="14.5" hidden="1" x14ac:dyDescent="0.35">
      <c r="A24" s="31"/>
      <c r="B24" s="16"/>
      <c r="C24" s="27"/>
      <c r="D24" s="15"/>
      <c r="E24" s="16"/>
      <c r="F24" s="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>
        <f t="shared" si="0"/>
        <v>0</v>
      </c>
    </row>
    <row r="25" spans="1:20" s="10" customFormat="1" ht="14.5" hidden="1" x14ac:dyDescent="0.35">
      <c r="A25" s="31"/>
      <c r="B25" s="16"/>
      <c r="C25" s="27"/>
      <c r="D25" s="15"/>
      <c r="E25" s="16"/>
      <c r="F25" s="1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>
        <f t="shared" si="0"/>
        <v>0</v>
      </c>
      <c r="T25" s="46"/>
    </row>
    <row r="26" spans="1:20" s="10" customFormat="1" ht="16" hidden="1" thickBot="1" x14ac:dyDescent="0.4">
      <c r="A26" s="19" t="s">
        <v>24</v>
      </c>
      <c r="B26" s="16"/>
      <c r="C26" s="54" t="s">
        <v>33</v>
      </c>
      <c r="D26" s="55" t="s">
        <v>34</v>
      </c>
      <c r="E26" s="55" t="s">
        <v>35</v>
      </c>
      <c r="F26" s="56">
        <v>17.273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>
        <f t="shared" si="0"/>
        <v>0</v>
      </c>
    </row>
    <row r="27" spans="1:20" s="10" customFormat="1" ht="15.75" hidden="1" customHeight="1" x14ac:dyDescent="0.35">
      <c r="A27" s="31"/>
      <c r="B27" s="16"/>
      <c r="C27" s="15"/>
      <c r="D27" s="15"/>
      <c r="E27" s="16"/>
      <c r="F27" s="1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>
        <f t="shared" si="0"/>
        <v>0</v>
      </c>
    </row>
    <row r="28" spans="1:20" s="10" customFormat="1" ht="14.5" hidden="1" x14ac:dyDescent="0.35">
      <c r="A28" s="9" t="s">
        <v>8</v>
      </c>
      <c r="B28" s="16"/>
      <c r="C28" s="15"/>
      <c r="D28" s="15"/>
      <c r="E28" s="16"/>
      <c r="F28" s="1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>
        <f t="shared" si="0"/>
        <v>0</v>
      </c>
    </row>
    <row r="29" spans="1:20" s="10" customFormat="1" ht="14.5" hidden="1" x14ac:dyDescent="0.35">
      <c r="A29" s="15" t="s">
        <v>116</v>
      </c>
      <c r="B29" s="16"/>
      <c r="C29" s="15"/>
      <c r="D29" s="15"/>
      <c r="E29" s="16"/>
      <c r="F29" s="1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3">
        <f t="shared" si="0"/>
        <v>0</v>
      </c>
    </row>
    <row r="30" spans="1:20" s="10" customFormat="1" ht="15" hidden="1" x14ac:dyDescent="0.35">
      <c r="A30" s="43" t="s">
        <v>14</v>
      </c>
      <c r="B30" s="16" t="s">
        <v>64</v>
      </c>
      <c r="C30" s="45" t="s">
        <v>100</v>
      </c>
      <c r="D30" s="77" t="s">
        <v>101</v>
      </c>
      <c r="E30" s="78" t="s">
        <v>102</v>
      </c>
      <c r="F30" s="15" t="s">
        <v>15</v>
      </c>
      <c r="G30" s="36"/>
      <c r="H30" s="36"/>
      <c r="I30" s="36"/>
      <c r="J30" s="36"/>
      <c r="K30" s="36"/>
      <c r="L30" s="36">
        <v>95000</v>
      </c>
      <c r="M30" s="36"/>
      <c r="N30" s="36"/>
      <c r="O30" s="36"/>
      <c r="P30" s="36"/>
      <c r="Q30" s="36"/>
      <c r="R30" s="36"/>
      <c r="S30" s="33">
        <f>SUM(L30:N30)</f>
        <v>95000</v>
      </c>
    </row>
    <row r="31" spans="1:20" s="10" customFormat="1" ht="15" hidden="1" thickBot="1" x14ac:dyDescent="0.4">
      <c r="A31" s="37" t="s">
        <v>16</v>
      </c>
      <c r="B31" s="70" t="s">
        <v>57</v>
      </c>
      <c r="C31" s="79" t="s">
        <v>118</v>
      </c>
      <c r="D31" s="77" t="s">
        <v>119</v>
      </c>
      <c r="E31" s="77" t="s">
        <v>120</v>
      </c>
      <c r="F31" s="16" t="s">
        <v>15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746713.5</v>
      </c>
      <c r="R31" s="36"/>
      <c r="S31" s="33">
        <f>Q31</f>
        <v>746713.5</v>
      </c>
    </row>
    <row r="32" spans="1:20" s="10" customFormat="1" ht="14.5" x14ac:dyDescent="0.35">
      <c r="A32" s="41"/>
      <c r="B32" s="16"/>
      <c r="C32" s="28"/>
      <c r="D32" s="28"/>
      <c r="E32" s="28"/>
      <c r="F32" s="1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3">
        <f t="shared" ref="S32:S51" si="1">SUM(G32:G32)</f>
        <v>0</v>
      </c>
    </row>
    <row r="33" spans="1:19" s="10" customFormat="1" ht="14.5" hidden="1" x14ac:dyDescent="0.35">
      <c r="A33" s="9" t="s">
        <v>8</v>
      </c>
      <c r="B33" s="16"/>
      <c r="C33" s="28"/>
      <c r="D33" s="28"/>
      <c r="E33" s="28"/>
      <c r="F33" s="1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3">
        <f t="shared" si="1"/>
        <v>0</v>
      </c>
    </row>
    <row r="34" spans="1:19" s="10" customFormat="1" ht="14.5" hidden="1" x14ac:dyDescent="0.35">
      <c r="A34" s="15" t="s">
        <v>25</v>
      </c>
      <c r="B34" s="16"/>
      <c r="C34" s="28"/>
      <c r="D34" s="28"/>
      <c r="E34" s="28"/>
      <c r="F34" s="1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3">
        <f t="shared" si="1"/>
        <v>0</v>
      </c>
    </row>
    <row r="35" spans="1:19" s="10" customFormat="1" ht="14.5" hidden="1" x14ac:dyDescent="0.35">
      <c r="A35" s="41" t="s">
        <v>19</v>
      </c>
      <c r="B35" s="16"/>
      <c r="C35" s="28"/>
      <c r="D35" s="28"/>
      <c r="E35" s="30"/>
      <c r="F35" s="27">
        <v>17.800999999999998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3">
        <f t="shared" si="1"/>
        <v>0</v>
      </c>
    </row>
    <row r="36" spans="1:19" s="10" customFormat="1" ht="14.5" hidden="1" x14ac:dyDescent="0.35">
      <c r="A36" s="41" t="s">
        <v>19</v>
      </c>
      <c r="B36" s="16"/>
      <c r="C36" s="28"/>
      <c r="D36" s="28"/>
      <c r="E36" s="30"/>
      <c r="F36" s="27">
        <v>17.800999999999998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3">
        <f t="shared" si="1"/>
        <v>0</v>
      </c>
    </row>
    <row r="37" spans="1:19" s="10" customFormat="1" ht="14.5" hidden="1" x14ac:dyDescent="0.35">
      <c r="A37" s="41" t="s">
        <v>32</v>
      </c>
      <c r="B37" s="16"/>
      <c r="C37" s="15"/>
      <c r="D37" s="49"/>
      <c r="E37" s="53"/>
      <c r="F37" s="15">
        <v>17.225000000000001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3">
        <f t="shared" si="1"/>
        <v>0</v>
      </c>
    </row>
    <row r="38" spans="1:19" s="10" customFormat="1" ht="14.5" hidden="1" x14ac:dyDescent="0.35">
      <c r="A38" s="41"/>
      <c r="B38" s="16"/>
      <c r="C38" s="28"/>
      <c r="D38" s="28"/>
      <c r="E38" s="30"/>
      <c r="F38" s="2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3">
        <f t="shared" si="1"/>
        <v>0</v>
      </c>
    </row>
    <row r="39" spans="1:19" s="10" customFormat="1" ht="14.5" hidden="1" x14ac:dyDescent="0.35">
      <c r="A39" s="31" t="s">
        <v>20</v>
      </c>
      <c r="B39" s="16"/>
      <c r="C39" s="40"/>
      <c r="D39" s="40"/>
      <c r="E39" s="40"/>
      <c r="F39" s="16">
        <v>17.225000000000001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3">
        <f t="shared" si="1"/>
        <v>0</v>
      </c>
    </row>
    <row r="40" spans="1:19" s="10" customFormat="1" ht="14.5" hidden="1" x14ac:dyDescent="0.35">
      <c r="A40" s="31"/>
      <c r="B40" s="16"/>
      <c r="C40" s="15"/>
      <c r="D40" s="15"/>
      <c r="E40" s="16"/>
      <c r="F40" s="1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3">
        <f t="shared" si="1"/>
        <v>0</v>
      </c>
    </row>
    <row r="41" spans="1:19" s="10" customFormat="1" ht="14.5" hidden="1" x14ac:dyDescent="0.35">
      <c r="A41" s="9" t="s">
        <v>8</v>
      </c>
      <c r="B41" s="16"/>
      <c r="C41" s="15"/>
      <c r="D41" s="15"/>
      <c r="E41" s="16"/>
      <c r="F41" s="1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3">
        <f t="shared" si="1"/>
        <v>0</v>
      </c>
    </row>
    <row r="42" spans="1:19" s="18" customFormat="1" ht="14.5" hidden="1" x14ac:dyDescent="0.35">
      <c r="A42" s="15" t="s">
        <v>27</v>
      </c>
      <c r="B42" s="16"/>
      <c r="C42" s="28"/>
      <c r="D42" s="28"/>
      <c r="E42" s="30"/>
      <c r="F42" s="1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3">
        <f t="shared" si="1"/>
        <v>0</v>
      </c>
    </row>
    <row r="43" spans="1:19" s="10" customFormat="1" ht="14.5" hidden="1" x14ac:dyDescent="0.35">
      <c r="A43" s="31" t="s">
        <v>28</v>
      </c>
      <c r="B43" s="42"/>
      <c r="C43" s="15"/>
      <c r="D43" s="15"/>
      <c r="E43" s="15"/>
      <c r="F43" s="15">
        <v>17.245000000000001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3">
        <f t="shared" si="1"/>
        <v>0</v>
      </c>
    </row>
    <row r="44" spans="1:19" s="18" customFormat="1" ht="14.5" hidden="1" x14ac:dyDescent="0.35">
      <c r="A44" s="31" t="s">
        <v>28</v>
      </c>
      <c r="B44" s="16"/>
      <c r="C44" s="15"/>
      <c r="D44" s="15"/>
      <c r="E44" s="15"/>
      <c r="F44" s="15">
        <v>17.245000000000001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3">
        <f t="shared" si="1"/>
        <v>0</v>
      </c>
    </row>
    <row r="45" spans="1:19" s="18" customFormat="1" ht="14.5" hidden="1" x14ac:dyDescent="0.35">
      <c r="A45" s="31" t="s">
        <v>28</v>
      </c>
      <c r="B45" s="16"/>
      <c r="C45" s="15"/>
      <c r="D45" s="15"/>
      <c r="E45" s="15"/>
      <c r="F45" s="15">
        <v>17.245000000000001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3">
        <f t="shared" si="1"/>
        <v>0</v>
      </c>
    </row>
    <row r="46" spans="1:19" s="18" customFormat="1" ht="14.5" hidden="1" x14ac:dyDescent="0.35">
      <c r="A46" s="38"/>
      <c r="B46" s="42"/>
      <c r="C46" s="15"/>
      <c r="D46" s="15"/>
      <c r="E46" s="15"/>
      <c r="F46" s="1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3">
        <f t="shared" si="1"/>
        <v>0</v>
      </c>
    </row>
    <row r="47" spans="1:19" s="18" customFormat="1" ht="14.5" hidden="1" x14ac:dyDescent="0.35">
      <c r="A47" s="38"/>
      <c r="B47" s="16"/>
      <c r="C47" s="15"/>
      <c r="D47" s="15"/>
      <c r="E47" s="15"/>
      <c r="F47" s="1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3">
        <f t="shared" si="1"/>
        <v>0</v>
      </c>
    </row>
    <row r="48" spans="1:19" s="18" customFormat="1" ht="14.5" hidden="1" x14ac:dyDescent="0.35">
      <c r="A48" s="38"/>
      <c r="B48" s="16"/>
      <c r="C48" s="15"/>
      <c r="D48" s="15"/>
      <c r="E48" s="15"/>
      <c r="F48" s="1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3">
        <f t="shared" si="1"/>
        <v>0</v>
      </c>
    </row>
    <row r="49" spans="1:20" s="10" customFormat="1" ht="14.5" hidden="1" x14ac:dyDescent="0.35">
      <c r="A49" s="20"/>
      <c r="B49" s="11"/>
      <c r="C49" s="12"/>
      <c r="D49" s="12"/>
      <c r="E49" s="13"/>
      <c r="F49" s="1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3">
        <f t="shared" si="1"/>
        <v>0</v>
      </c>
    </row>
    <row r="50" spans="1:20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3">
        <f t="shared" si="1"/>
        <v>0</v>
      </c>
    </row>
    <row r="51" spans="1:20" s="10" customFormat="1" ht="14.5" hidden="1" x14ac:dyDescent="0.35">
      <c r="A51" s="15" t="s">
        <v>62</v>
      </c>
      <c r="B51" s="16"/>
      <c r="C51" s="28"/>
      <c r="D51" s="28"/>
      <c r="E51" s="30"/>
      <c r="F51" s="1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3">
        <f t="shared" si="1"/>
        <v>0</v>
      </c>
    </row>
    <row r="52" spans="1:20" s="10" customFormat="1" ht="14.5" hidden="1" x14ac:dyDescent="0.35">
      <c r="A52" s="72" t="s">
        <v>63</v>
      </c>
      <c r="B52" s="70" t="s">
        <v>64</v>
      </c>
      <c r="C52" s="15" t="s">
        <v>65</v>
      </c>
      <c r="D52" s="15" t="s">
        <v>66</v>
      </c>
      <c r="E52" s="15" t="s">
        <v>67</v>
      </c>
      <c r="F52" s="15">
        <v>17.225000000000001</v>
      </c>
      <c r="G52" s="35"/>
      <c r="H52" s="35"/>
      <c r="I52" s="35">
        <f>499305.36-1</f>
        <v>499304.36</v>
      </c>
      <c r="J52" s="35"/>
      <c r="K52" s="35"/>
      <c r="L52" s="35"/>
      <c r="M52" s="35"/>
      <c r="N52" s="35"/>
      <c r="O52" s="35"/>
      <c r="P52" s="35"/>
      <c r="Q52" s="35"/>
      <c r="R52" s="35"/>
      <c r="S52" s="33">
        <f>SUM(H52:I52)</f>
        <v>499304.36</v>
      </c>
      <c r="T52" s="50"/>
    </row>
    <row r="53" spans="1:20" s="10" customFormat="1" ht="14.5" hidden="1" x14ac:dyDescent="0.35">
      <c r="A53" s="72" t="s">
        <v>63</v>
      </c>
      <c r="B53" s="73" t="s">
        <v>68</v>
      </c>
      <c r="C53" s="15" t="s">
        <v>65</v>
      </c>
      <c r="D53" s="15" t="s">
        <v>66</v>
      </c>
      <c r="E53" s="15" t="s">
        <v>67</v>
      </c>
      <c r="F53" s="15">
        <v>17.225000000000001</v>
      </c>
      <c r="G53" s="35"/>
      <c r="H53" s="35"/>
      <c r="I53" s="35">
        <v>1</v>
      </c>
      <c r="J53" s="35"/>
      <c r="K53" s="35"/>
      <c r="L53" s="35"/>
      <c r="M53" s="35"/>
      <c r="N53" s="35"/>
      <c r="O53" s="35"/>
      <c r="P53" s="35"/>
      <c r="Q53" s="35"/>
      <c r="R53" s="35"/>
      <c r="S53" s="33">
        <f>SUM(H53:I53)</f>
        <v>1</v>
      </c>
      <c r="T53" s="46"/>
    </row>
    <row r="54" spans="1:20" s="10" customFormat="1" ht="14.5" hidden="1" x14ac:dyDescent="0.35">
      <c r="A54" s="47"/>
      <c r="B54" s="16"/>
      <c r="C54" s="27"/>
      <c r="D54" s="27"/>
      <c r="E54" s="15"/>
      <c r="F54" s="1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3">
        <f t="shared" ref="S54:S64" si="2">SUM(G54:G54)</f>
        <v>0</v>
      </c>
    </row>
    <row r="55" spans="1:20" s="10" customFormat="1" ht="14.5" hidden="1" x14ac:dyDescent="0.35">
      <c r="A55" s="38"/>
      <c r="B55" s="16"/>
      <c r="C55" s="15"/>
      <c r="D55" s="15"/>
      <c r="E55" s="15"/>
      <c r="F55" s="1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3">
        <f t="shared" si="2"/>
        <v>0</v>
      </c>
    </row>
    <row r="56" spans="1:20" s="18" customFormat="1" ht="14.5" hidden="1" x14ac:dyDescent="0.35">
      <c r="A56" s="38"/>
      <c r="B56" s="16"/>
      <c r="C56" s="15"/>
      <c r="D56" s="15"/>
      <c r="E56" s="15"/>
      <c r="F56" s="1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3">
        <f t="shared" si="2"/>
        <v>0</v>
      </c>
    </row>
    <row r="57" spans="1:20" s="18" customFormat="1" ht="14.5" hidden="1" x14ac:dyDescent="0.35">
      <c r="A57" s="38"/>
      <c r="B57" s="16"/>
      <c r="C57" s="15"/>
      <c r="D57" s="15"/>
      <c r="E57" s="15"/>
      <c r="F57" s="1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3">
        <f t="shared" si="2"/>
        <v>0</v>
      </c>
      <c r="T57" s="60"/>
    </row>
    <row r="58" spans="1:20" s="18" customFormat="1" ht="14.5" hidden="1" x14ac:dyDescent="0.35">
      <c r="A58" s="19"/>
      <c r="B58" s="16"/>
      <c r="C58" s="28"/>
      <c r="D58" s="28"/>
      <c r="E58" s="28"/>
      <c r="F58" s="1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>
        <f t="shared" si="2"/>
        <v>0</v>
      </c>
    </row>
    <row r="59" spans="1:20" s="18" customFormat="1" ht="14.5" hidden="1" x14ac:dyDescent="0.35">
      <c r="A59" s="31"/>
      <c r="B59" s="16"/>
      <c r="C59" s="15"/>
      <c r="D59" s="48"/>
      <c r="E59" s="15"/>
      <c r="F59" s="1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3">
        <f t="shared" si="2"/>
        <v>0</v>
      </c>
    </row>
    <row r="60" spans="1:20" s="18" customFormat="1" ht="14.5" hidden="1" x14ac:dyDescent="0.35">
      <c r="A60" s="31"/>
      <c r="B60" s="16"/>
      <c r="C60" s="15"/>
      <c r="D60" s="15"/>
      <c r="E60" s="15"/>
      <c r="F60" s="1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3">
        <f t="shared" si="2"/>
        <v>0</v>
      </c>
    </row>
    <row r="61" spans="1:20" s="18" customFormat="1" ht="14.5" hidden="1" x14ac:dyDescent="0.35">
      <c r="A61" s="31"/>
      <c r="B61" s="16"/>
      <c r="C61" s="15"/>
      <c r="D61" s="48"/>
      <c r="E61" s="15"/>
      <c r="F61" s="1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3">
        <f t="shared" si="2"/>
        <v>0</v>
      </c>
    </row>
    <row r="62" spans="1:20" s="10" customFormat="1" ht="14.5" hidden="1" x14ac:dyDescent="0.35">
      <c r="A62" s="17"/>
      <c r="B62" s="11"/>
      <c r="C62" s="12"/>
      <c r="D62" s="12"/>
      <c r="E62" s="12"/>
      <c r="F62" s="14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3">
        <f t="shared" si="2"/>
        <v>0</v>
      </c>
    </row>
    <row r="63" spans="1:20" s="10" customFormat="1" ht="14.5" hidden="1" x14ac:dyDescent="0.35">
      <c r="A63" s="29" t="s">
        <v>8</v>
      </c>
      <c r="B63" s="11"/>
      <c r="C63" s="12"/>
      <c r="D63" s="12"/>
      <c r="E63" s="12"/>
      <c r="F63" s="14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3">
        <f t="shared" si="2"/>
        <v>0</v>
      </c>
    </row>
    <row r="64" spans="1:20" s="10" customFormat="1" ht="14.5" hidden="1" x14ac:dyDescent="0.35">
      <c r="A64" s="15" t="s">
        <v>47</v>
      </c>
      <c r="B64" s="11"/>
      <c r="C64" s="12"/>
      <c r="D64" s="12"/>
      <c r="E64" s="13"/>
      <c r="F64" s="1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3">
        <f t="shared" si="2"/>
        <v>0</v>
      </c>
    </row>
    <row r="65" spans="1:19" s="10" customFormat="1" ht="14.5" hidden="1" x14ac:dyDescent="0.35">
      <c r="A65" s="19" t="s">
        <v>26</v>
      </c>
      <c r="B65" s="16" t="s">
        <v>77</v>
      </c>
      <c r="C65" s="15" t="s">
        <v>95</v>
      </c>
      <c r="D65" s="15" t="s">
        <v>96</v>
      </c>
      <c r="E65" s="15" t="s">
        <v>97</v>
      </c>
      <c r="F65" s="16">
        <v>17.207000000000001</v>
      </c>
      <c r="G65" s="35"/>
      <c r="H65" s="35"/>
      <c r="I65" s="35"/>
      <c r="J65" s="35"/>
      <c r="K65" s="35"/>
      <c r="L65" s="35"/>
      <c r="M65" s="35"/>
      <c r="N65" s="35">
        <f>718349-1</f>
        <v>718348</v>
      </c>
      <c r="O65" s="35"/>
      <c r="P65" s="35"/>
      <c r="Q65" s="35"/>
      <c r="R65" s="35"/>
      <c r="S65" s="33">
        <f>N65</f>
        <v>718348</v>
      </c>
    </row>
    <row r="66" spans="1:19" s="18" customFormat="1" ht="14.5" hidden="1" x14ac:dyDescent="0.35">
      <c r="A66" s="19" t="s">
        <v>26</v>
      </c>
      <c r="B66" s="16" t="s">
        <v>80</v>
      </c>
      <c r="C66" s="15" t="s">
        <v>95</v>
      </c>
      <c r="D66" s="15" t="s">
        <v>96</v>
      </c>
      <c r="E66" s="15" t="s">
        <v>97</v>
      </c>
      <c r="F66" s="16">
        <v>17.207000000000001</v>
      </c>
      <c r="G66" s="36"/>
      <c r="H66" s="36"/>
      <c r="I66" s="36"/>
      <c r="J66" s="36"/>
      <c r="K66" s="36"/>
      <c r="L66" s="36"/>
      <c r="M66" s="36"/>
      <c r="N66" s="36">
        <v>1</v>
      </c>
      <c r="O66" s="36"/>
      <c r="P66" s="36"/>
      <c r="Q66" s="36"/>
      <c r="R66" s="36"/>
      <c r="S66" s="33">
        <f t="shared" ref="S66:S68" si="3">N66</f>
        <v>1</v>
      </c>
    </row>
    <row r="67" spans="1:19" s="18" customFormat="1" ht="14.5" hidden="1" x14ac:dyDescent="0.35">
      <c r="A67" s="19" t="s">
        <v>17</v>
      </c>
      <c r="B67" s="16" t="s">
        <v>77</v>
      </c>
      <c r="C67" s="15" t="s">
        <v>95</v>
      </c>
      <c r="D67" s="15" t="s">
        <v>96</v>
      </c>
      <c r="E67" s="15" t="s">
        <v>98</v>
      </c>
      <c r="F67" s="16" t="s">
        <v>13</v>
      </c>
      <c r="G67" s="36"/>
      <c r="H67" s="36"/>
      <c r="I67" s="36"/>
      <c r="J67" s="36"/>
      <c r="K67" s="36"/>
      <c r="L67" s="36"/>
      <c r="M67" s="36"/>
      <c r="N67" s="36">
        <f>61858-1</f>
        <v>61857</v>
      </c>
      <c r="O67" s="36"/>
      <c r="P67" s="36"/>
      <c r="Q67" s="36"/>
      <c r="R67" s="36"/>
      <c r="S67" s="33">
        <f t="shared" si="3"/>
        <v>61857</v>
      </c>
    </row>
    <row r="68" spans="1:19" s="10" customFormat="1" ht="14.5" hidden="1" x14ac:dyDescent="0.35">
      <c r="A68" s="19" t="s">
        <v>17</v>
      </c>
      <c r="B68" s="16" t="s">
        <v>80</v>
      </c>
      <c r="C68" s="15" t="s">
        <v>95</v>
      </c>
      <c r="D68" s="15" t="s">
        <v>96</v>
      </c>
      <c r="E68" s="15" t="s">
        <v>98</v>
      </c>
      <c r="F68" s="16" t="s">
        <v>13</v>
      </c>
      <c r="G68" s="36"/>
      <c r="H68" s="36"/>
      <c r="I68" s="36"/>
      <c r="J68" s="36"/>
      <c r="K68" s="36"/>
      <c r="L68" s="36"/>
      <c r="M68" s="36"/>
      <c r="N68" s="36">
        <v>1</v>
      </c>
      <c r="O68" s="36"/>
      <c r="P68" s="36"/>
      <c r="Q68" s="36"/>
      <c r="R68" s="36"/>
      <c r="S68" s="33">
        <f t="shared" si="3"/>
        <v>1</v>
      </c>
    </row>
    <row r="69" spans="1:19" s="10" customFormat="1" ht="14.5" hidden="1" x14ac:dyDescent="0.35">
      <c r="A69" s="39" t="s">
        <v>18</v>
      </c>
      <c r="B69" s="16"/>
      <c r="C69" s="15"/>
      <c r="D69" s="27"/>
      <c r="E69" s="15"/>
      <c r="F69" s="16" t="s">
        <v>30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3">
        <f t="shared" ref="S69:S77" si="4">SUM(G69:G69)</f>
        <v>0</v>
      </c>
    </row>
    <row r="70" spans="1:19" s="10" customFormat="1" ht="14.5" hidden="1" x14ac:dyDescent="0.35">
      <c r="A70" s="39" t="s">
        <v>21</v>
      </c>
      <c r="B70" s="16"/>
      <c r="C70" s="15"/>
      <c r="D70" s="15"/>
      <c r="E70" s="15"/>
      <c r="F70" s="1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3">
        <f t="shared" si="4"/>
        <v>0</v>
      </c>
    </row>
    <row r="71" spans="1:19" s="10" customFormat="1" ht="14.5" hidden="1" x14ac:dyDescent="0.35">
      <c r="A71" s="39" t="s">
        <v>22</v>
      </c>
      <c r="B71" s="16"/>
      <c r="C71" s="15"/>
      <c r="D71" s="15"/>
      <c r="E71" s="15"/>
      <c r="F71" s="16" t="s">
        <v>15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3">
        <f t="shared" si="4"/>
        <v>0</v>
      </c>
    </row>
    <row r="72" spans="1:19" s="10" customFormat="1" ht="14.5" hidden="1" x14ac:dyDescent="0.35">
      <c r="A72" s="39" t="s">
        <v>23</v>
      </c>
      <c r="B72" s="44"/>
      <c r="C72" s="49"/>
      <c r="D72" s="49"/>
      <c r="E72" s="49"/>
      <c r="F72" s="16" t="s">
        <v>15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3">
        <f t="shared" si="4"/>
        <v>0</v>
      </c>
    </row>
    <row r="73" spans="1:19" s="10" customFormat="1" ht="14.5" hidden="1" x14ac:dyDescent="0.35">
      <c r="A73" s="19" t="s">
        <v>31</v>
      </c>
      <c r="B73" s="44"/>
      <c r="C73" s="49"/>
      <c r="D73" s="15"/>
      <c r="E73" s="49"/>
      <c r="F73" s="16" t="s">
        <v>15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3">
        <f t="shared" si="4"/>
        <v>0</v>
      </c>
    </row>
    <row r="74" spans="1:19" s="10" customFormat="1" ht="14.5" hidden="1" x14ac:dyDescent="0.35">
      <c r="A74" s="19" t="s">
        <v>31</v>
      </c>
      <c r="B74" s="44"/>
      <c r="C74" s="49"/>
      <c r="D74" s="15"/>
      <c r="E74" s="49"/>
      <c r="F74" s="16" t="s">
        <v>15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3">
        <f t="shared" si="4"/>
        <v>0</v>
      </c>
    </row>
    <row r="75" spans="1:19" s="10" customFormat="1" ht="14.5" hidden="1" x14ac:dyDescent="0.35">
      <c r="A75" s="39" t="s">
        <v>29</v>
      </c>
      <c r="B75" s="16"/>
      <c r="C75" s="59"/>
      <c r="D75" s="27"/>
      <c r="E75" s="15"/>
      <c r="F75" s="16" t="s">
        <v>15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3">
        <f t="shared" si="4"/>
        <v>0</v>
      </c>
    </row>
    <row r="76" spans="1:19" s="10" customFormat="1" ht="14.5" hidden="1" x14ac:dyDescent="0.35">
      <c r="A76" s="57" t="s">
        <v>36</v>
      </c>
      <c r="B76" s="16"/>
      <c r="C76" s="58"/>
      <c r="D76" s="58"/>
      <c r="E76" s="58"/>
      <c r="F76" s="16" t="s">
        <v>15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3">
        <f t="shared" si="4"/>
        <v>0</v>
      </c>
    </row>
    <row r="77" spans="1:19" s="10" customFormat="1" ht="14.5" hidden="1" x14ac:dyDescent="0.35">
      <c r="A77" s="39" t="s">
        <v>49</v>
      </c>
      <c r="B77" s="70" t="s">
        <v>50</v>
      </c>
      <c r="C77" s="15" t="s">
        <v>51</v>
      </c>
      <c r="D77" s="27" t="s">
        <v>37</v>
      </c>
      <c r="E77" s="15" t="s">
        <v>38</v>
      </c>
      <c r="F77" s="16">
        <v>10.561</v>
      </c>
      <c r="G77" s="36">
        <v>17753.230000000003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3">
        <f t="shared" si="4"/>
        <v>17753.230000000003</v>
      </c>
    </row>
    <row r="78" spans="1:19" s="10" customFormat="1" ht="14.5" hidden="1" x14ac:dyDescent="0.35">
      <c r="A78" s="19" t="s">
        <v>56</v>
      </c>
      <c r="B78" s="70" t="s">
        <v>57</v>
      </c>
      <c r="C78" s="15" t="s">
        <v>58</v>
      </c>
      <c r="D78" s="15" t="s">
        <v>59</v>
      </c>
      <c r="E78" s="15" t="s">
        <v>60</v>
      </c>
      <c r="F78" s="16" t="s">
        <v>15</v>
      </c>
      <c r="G78" s="36"/>
      <c r="H78" s="36">
        <v>61820.147171086384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3">
        <f>SUM(H78:I78)</f>
        <v>61820.147171086384</v>
      </c>
    </row>
    <row r="79" spans="1:19" s="10" customFormat="1" ht="14.5" hidden="1" x14ac:dyDescent="0.35">
      <c r="A79" s="17"/>
      <c r="B79" s="17"/>
      <c r="C79" s="17"/>
      <c r="D79" s="14"/>
      <c r="E79" s="14"/>
      <c r="F79" s="1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3">
        <f>SUM(G79:G79)</f>
        <v>0</v>
      </c>
    </row>
    <row r="80" spans="1:19" s="10" customFormat="1" ht="14.5" x14ac:dyDescent="0.35">
      <c r="A80" s="19" t="s">
        <v>0</v>
      </c>
      <c r="B80" s="19"/>
      <c r="C80" s="21"/>
      <c r="D80" s="21"/>
      <c r="E80" s="21"/>
      <c r="F80" s="21"/>
      <c r="G80" s="35">
        <f>SUM(G6:G79)</f>
        <v>17753.230000000003</v>
      </c>
      <c r="H80" s="35">
        <f>SUM(H78:H79)</f>
        <v>61820.147171086384</v>
      </c>
      <c r="I80" s="35">
        <f>SUM(I50:I58)</f>
        <v>499305.36</v>
      </c>
      <c r="J80" s="35">
        <f>SUM(J7:J62)</f>
        <v>2284448</v>
      </c>
      <c r="K80" s="35">
        <f>SUM(K12:K13)</f>
        <v>203503</v>
      </c>
      <c r="L80" s="35">
        <f>SUM(L6:L78)</f>
        <v>95000</v>
      </c>
      <c r="M80" s="35">
        <f>SUM(M10:M11)</f>
        <v>355793</v>
      </c>
      <c r="N80" s="35">
        <f>SUM(N63:N79)</f>
        <v>780207</v>
      </c>
      <c r="O80" s="35">
        <f>SUM(O19:O23)</f>
        <v>10000</v>
      </c>
      <c r="P80" s="35">
        <f>SUM(P10:P19)</f>
        <v>808475</v>
      </c>
      <c r="Q80" s="35">
        <f>SUM(Q29:Q32)</f>
        <v>746713.5</v>
      </c>
      <c r="R80" s="35">
        <f>SUM(R15:R32)</f>
        <v>1589982</v>
      </c>
      <c r="S80" s="33"/>
    </row>
    <row r="81" spans="1:19" s="10" customFormat="1" ht="14.5" x14ac:dyDescent="0.35">
      <c r="A81" s="22"/>
      <c r="B81" s="22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</row>
    <row r="82" spans="1:19" s="10" customFormat="1" ht="14.5" x14ac:dyDescent="0.35">
      <c r="A82" s="18" t="s">
        <v>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9" s="10" customFormat="1" ht="14.5" hidden="1" x14ac:dyDescent="0.35">
      <c r="A83" s="18" t="s">
        <v>52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9" s="10" customFormat="1" ht="14.5" hidden="1" x14ac:dyDescent="0.35">
      <c r="A84" s="22" t="s">
        <v>53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9" s="10" customFormat="1" ht="14.5" hidden="1" x14ac:dyDescent="0.35">
      <c r="A85" s="18" t="s">
        <v>54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9" s="10" customFormat="1" ht="14.5" hidden="1" x14ac:dyDescent="0.35">
      <c r="A86" s="18" t="s">
        <v>55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9" s="10" customFormat="1" ht="14.5" hidden="1" x14ac:dyDescent="0.35">
      <c r="A87" s="18" t="s">
        <v>70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9" s="10" customFormat="1" ht="14.5" hidden="1" x14ac:dyDescent="0.35">
      <c r="A88" s="18" t="s">
        <v>71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9" s="10" customFormat="1" ht="14.5" hidden="1" x14ac:dyDescent="0.35">
      <c r="A89" s="18" t="s">
        <v>73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9" s="10" customFormat="1" ht="14.5" hidden="1" x14ac:dyDescent="0.35">
      <c r="A90" s="18" t="s">
        <v>74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9" s="10" customFormat="1" ht="14.5" hidden="1" x14ac:dyDescent="0.35">
      <c r="A91" s="18" t="s">
        <v>82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9" s="10" customFormat="1" ht="14.5" hidden="1" x14ac:dyDescent="0.35">
      <c r="A92" s="18" t="s">
        <v>83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9" s="10" customFormat="1" ht="14.5" hidden="1" x14ac:dyDescent="0.35">
      <c r="A93" s="18" t="s">
        <v>87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9" s="10" customFormat="1" ht="14.5" hidden="1" x14ac:dyDescent="0.35">
      <c r="A94" s="18" t="s">
        <v>103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9" s="10" customFormat="1" ht="14.5" hidden="1" x14ac:dyDescent="0.35">
      <c r="A95" s="18" t="s">
        <v>104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9" s="10" customFormat="1" ht="14.5" hidden="1" x14ac:dyDescent="0.35">
      <c r="A96" s="18" t="s">
        <v>88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s="10" customFormat="1" ht="14.5" hidden="1" x14ac:dyDescent="0.35">
      <c r="A97" s="18" t="s">
        <v>105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s="10" customFormat="1" ht="14.5" hidden="1" x14ac:dyDescent="0.35">
      <c r="A98" s="18" t="s">
        <v>94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s="10" customFormat="1" ht="14.5" hidden="1" x14ac:dyDescent="0.35">
      <c r="A99" s="18" t="s">
        <v>109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t="14.5" hidden="1" x14ac:dyDescent="0.35">
      <c r="A100" s="18" t="s">
        <v>110</v>
      </c>
    </row>
    <row r="101" spans="1:18" ht="14.5" hidden="1" x14ac:dyDescent="0.35">
      <c r="A101" s="18" t="s">
        <v>115</v>
      </c>
    </row>
    <row r="102" spans="1:18" ht="14.5" hidden="1" x14ac:dyDescent="0.35">
      <c r="A102" s="18" t="s">
        <v>112</v>
      </c>
    </row>
    <row r="103" spans="1:18" ht="14.5" hidden="1" x14ac:dyDescent="0.35">
      <c r="A103" s="18" t="s">
        <v>122</v>
      </c>
    </row>
    <row r="104" spans="1:18" ht="14.5" hidden="1" x14ac:dyDescent="0.35">
      <c r="A104" s="18" t="s">
        <v>121</v>
      </c>
    </row>
    <row r="105" spans="1:18" ht="14.5" x14ac:dyDescent="0.35">
      <c r="A105" s="18" t="s">
        <v>125</v>
      </c>
      <c r="B105" s="51"/>
    </row>
    <row r="106" spans="1:18" ht="14.5" x14ac:dyDescent="0.35">
      <c r="A106" s="18" t="s">
        <v>124</v>
      </c>
      <c r="B106" s="5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4.5" x14ac:dyDescent="0.35">
      <c r="A107" s="18"/>
      <c r="B107" s="5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4.5" x14ac:dyDescent="0.35">
      <c r="A108" s="18"/>
      <c r="B108" s="52"/>
    </row>
    <row r="109" spans="1:18" ht="14.5" x14ac:dyDescent="0.35">
      <c r="A109" s="18"/>
      <c r="B109" s="52"/>
    </row>
    <row r="110" spans="1:18" ht="14.5" x14ac:dyDescent="0.35">
      <c r="A110" s="18"/>
      <c r="B110" s="52"/>
    </row>
    <row r="111" spans="1:18" ht="14.5" x14ac:dyDescent="0.35">
      <c r="A111" s="18"/>
    </row>
    <row r="112" spans="1:18" ht="14.5" x14ac:dyDescent="0.35">
      <c r="A112" s="18"/>
    </row>
    <row r="113" spans="1:1" ht="14.5" x14ac:dyDescent="0.35">
      <c r="A113" s="18"/>
    </row>
    <row r="114" spans="1:1" ht="14.5" x14ac:dyDescent="0.35">
      <c r="A114" s="18"/>
    </row>
    <row r="115" spans="1:1" ht="14.5" x14ac:dyDescent="0.35">
      <c r="A115" s="18"/>
    </row>
    <row r="116" spans="1:1" ht="14.5" x14ac:dyDescent="0.35">
      <c r="A116" s="18"/>
    </row>
    <row r="117" spans="1:1" ht="14.5" x14ac:dyDescent="0.35">
      <c r="A117" s="18"/>
    </row>
    <row r="118" spans="1:1" ht="14.5" x14ac:dyDescent="0.35">
      <c r="A118" s="18"/>
    </row>
    <row r="119" spans="1:1" ht="14.5" x14ac:dyDescent="0.35">
      <c r="A119" s="18"/>
    </row>
    <row r="120" spans="1:1" ht="14.5" x14ac:dyDescent="0.35">
      <c r="A120" s="18"/>
    </row>
    <row r="121" spans="1:1" ht="14.5" x14ac:dyDescent="0.35">
      <c r="A121" s="18"/>
    </row>
    <row r="122" spans="1:1" ht="14.5" x14ac:dyDescent="0.35">
      <c r="A122" s="18"/>
    </row>
    <row r="123" spans="1:1" ht="14.5" x14ac:dyDescent="0.35">
      <c r="A123" s="18"/>
    </row>
    <row r="124" spans="1:1" ht="14.5" x14ac:dyDescent="0.35">
      <c r="A124" s="18"/>
    </row>
    <row r="125" spans="1:1" ht="14.5" x14ac:dyDescent="0.35">
      <c r="A125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39</v>
      </c>
      <c r="C1" s="61"/>
      <c r="D1" s="65"/>
      <c r="E1" s="65"/>
      <c r="F1" s="65"/>
    </row>
    <row r="2" spans="2:6" ht="13" x14ac:dyDescent="0.25">
      <c r="B2" s="61" t="s">
        <v>40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41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42</v>
      </c>
      <c r="C6" s="61"/>
      <c r="D6" s="65"/>
      <c r="E6" s="65" t="s">
        <v>43</v>
      </c>
      <c r="F6" s="65" t="s">
        <v>44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45</v>
      </c>
      <c r="C8" s="64"/>
      <c r="D8" s="67"/>
      <c r="E8" s="67">
        <v>1</v>
      </c>
      <c r="F8" s="68" t="s">
        <v>46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2022-12-19T14:42:39Z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