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ssgov-my.sharepoint.com/personal/milly_ruiz_mass_gov/Documents/Finance 22/FINANCE 23/HAMPDEN/"/>
    </mc:Choice>
  </mc:AlternateContent>
  <xr:revisionPtr revIDLastSave="0" documentId="8_{67C34BEC-86CA-40D5-955F-7F48EEA0EAE7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HAMPDEN" sheetId="2" r:id="rId1"/>
    <sheet name="Sheet1" sheetId="3" r:id="rId2"/>
  </sheets>
  <definedNames>
    <definedName name="_xlnm.Print_Area" localSheetId="0">HAMPDEN!$A$1:$G$82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T80" i="2" l="1"/>
  <c r="U78" i="2"/>
  <c r="U31" i="2"/>
  <c r="S80" i="2"/>
  <c r="R15" i="2"/>
  <c r="U15" i="2" s="1"/>
  <c r="U16" i="2"/>
  <c r="Q80" i="2"/>
  <c r="P18" i="2"/>
  <c r="U18" i="2" s="1"/>
  <c r="U19" i="2"/>
  <c r="R80" i="2" l="1"/>
  <c r="P80" i="2"/>
  <c r="O80" i="2"/>
  <c r="U21" i="2"/>
  <c r="U30" i="2"/>
  <c r="L80" i="2"/>
  <c r="N65" i="2"/>
  <c r="U65" i="2" s="1"/>
  <c r="N67" i="2"/>
  <c r="U66" i="2"/>
  <c r="U68" i="2"/>
  <c r="N80" i="2" l="1"/>
  <c r="U67" i="2"/>
  <c r="U11" i="2"/>
  <c r="M10" i="2"/>
  <c r="U10" i="2" s="1"/>
  <c r="K12" i="2"/>
  <c r="U12" i="2" s="1"/>
  <c r="U13" i="2"/>
  <c r="U9" i="2"/>
  <c r="J8" i="2"/>
  <c r="J80" i="2" s="1"/>
  <c r="U53" i="2"/>
  <c r="I52" i="2"/>
  <c r="U52" i="2" s="1"/>
  <c r="H80" i="2"/>
  <c r="U77" i="2"/>
  <c r="U22" i="2"/>
  <c r="U24" i="2"/>
  <c r="U25" i="2"/>
  <c r="U26" i="2"/>
  <c r="U27" i="2"/>
  <c r="U28" i="2"/>
  <c r="U29" i="2"/>
  <c r="U32" i="2"/>
  <c r="U33" i="2"/>
  <c r="U34" i="2"/>
  <c r="U35" i="2"/>
  <c r="U36" i="2"/>
  <c r="U37" i="2"/>
  <c r="U38" i="2"/>
  <c r="U39" i="2"/>
  <c r="U40" i="2"/>
  <c r="U41" i="2"/>
  <c r="U42" i="2"/>
  <c r="U44" i="2"/>
  <c r="U45" i="2"/>
  <c r="U46" i="2"/>
  <c r="U47" i="2"/>
  <c r="U48" i="2"/>
  <c r="U49" i="2"/>
  <c r="U50" i="2"/>
  <c r="U51" i="2"/>
  <c r="U54" i="2"/>
  <c r="U56" i="2"/>
  <c r="U57" i="2"/>
  <c r="U58" i="2"/>
  <c r="U59" i="2"/>
  <c r="U60" i="2"/>
  <c r="U61" i="2"/>
  <c r="U62" i="2"/>
  <c r="U63" i="2"/>
  <c r="U64" i="2"/>
  <c r="U69" i="2"/>
  <c r="U70" i="2"/>
  <c r="U71" i="2"/>
  <c r="U72" i="2"/>
  <c r="U74" i="2"/>
  <c r="U75" i="2"/>
  <c r="U76" i="2"/>
  <c r="U79" i="2"/>
  <c r="U43" i="2"/>
  <c r="U23" i="2"/>
  <c r="U20" i="2"/>
  <c r="G80" i="2"/>
  <c r="U17" i="2"/>
  <c r="U73" i="2"/>
  <c r="U55" i="2"/>
  <c r="I80" i="2" l="1"/>
  <c r="K80" i="2"/>
  <c r="U8" i="2"/>
  <c r="M80" i="2"/>
</calcChain>
</file>

<file path=xl/sharedStrings.xml><?xml version="1.0" encoding="utf-8"?>
<sst xmlns="http://schemas.openxmlformats.org/spreadsheetml/2006/main" count="199" uniqueCount="131">
  <si>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</si>
  <si>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</si>
  <si>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</si>
  <si>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</si>
  <si>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</si>
  <si>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</si>
  <si>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</si>
  <si>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</si>
  <si>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</si>
  <si>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 xml:space="preserve"> DESCRIPTION:</t>
  </si>
  <si>
    <t>ONE STOP CAREER CENTERS</t>
  </si>
  <si>
    <t xml:space="preserve"> </t>
  </si>
  <si>
    <t>HAMPDEN REB</t>
  </si>
  <si>
    <t>17.207</t>
  </si>
  <si>
    <t>WORKFORCE TRAINING FUND</t>
  </si>
  <si>
    <t>N/A</t>
  </si>
  <si>
    <t>STATE ONE STOP</t>
  </si>
  <si>
    <t>WP 10%</t>
  </si>
  <si>
    <t>DOE -ELEMENTARY &amp; SECONDARY ED</t>
  </si>
  <si>
    <t>DVOP</t>
  </si>
  <si>
    <t>UI WALK IN</t>
  </si>
  <si>
    <t>ELDER AFFAIRS</t>
  </si>
  <si>
    <t>DOE-CAREER PATHWAYS</t>
  </si>
  <si>
    <t>MA COMMISSION FOR THE BLIND</t>
  </si>
  <si>
    <t>SEASONAL FARM WORKERS</t>
  </si>
  <si>
    <t>CT EOL 21CCHAMPVETSUI</t>
  </si>
  <si>
    <t>WP 90%</t>
  </si>
  <si>
    <t>CT EOL 21CCHAMPTRADE</t>
  </si>
  <si>
    <t>TRADE</t>
  </si>
  <si>
    <t>DTA</t>
  </si>
  <si>
    <t>84.002A</t>
  </si>
  <si>
    <t>MA REHAB COMMISSION (SERVICE DATE 7.1.2020-9.30.2021)</t>
  </si>
  <si>
    <t>UI</t>
  </si>
  <si>
    <t>FLABCERT19</t>
  </si>
  <si>
    <t>7002-6625</t>
  </si>
  <si>
    <t>J324</t>
  </si>
  <si>
    <t>The Center for Workforce Inclusion, Inc</t>
  </si>
  <si>
    <t>4400-3067</t>
  </si>
  <si>
    <t>K103</t>
  </si>
  <si>
    <t>Compatibility Report for HAMPDEN INITIAL BUDGET FY22.xls</t>
  </si>
  <si>
    <t>Run on 6/7/2021 14:30</t>
  </si>
  <si>
    <t>If the workbook is saved in an earlier file format or opened in an earlier version of Microsoft Excel, the listed features will not be available.</t>
  </si>
  <si>
    <t>Minor loss of fidelity</t>
  </si>
  <si>
    <t># of occurrences</t>
  </si>
  <si>
    <t>Version</t>
  </si>
  <si>
    <t>Some cells or styles in this workbook contain formatting that is not supported by the selected file format. These formats will be converted to the closest format available.</t>
  </si>
  <si>
    <t>Excel 97-2003</t>
  </si>
  <si>
    <t>CT EOL 23CCHAMPWP</t>
  </si>
  <si>
    <t>INITIAL AWARD FY23</t>
  </si>
  <si>
    <t>DTA WPP EXPANSION FUNDS</t>
  </si>
  <si>
    <t>JULY 1, 2022-SEPT 30, 2022</t>
  </si>
  <si>
    <t>F20223067</t>
  </si>
  <si>
    <t>INITIAL AWARD FY23 JULY 29, 2022</t>
  </si>
  <si>
    <t>TO ADD DTA WPP EXPANSION FUNDS</t>
  </si>
  <si>
    <t>BUDGET #1 FY23 AUGUST 25, 2022</t>
  </si>
  <si>
    <t>TO ADD FY23 WPP FUNDS</t>
  </si>
  <si>
    <t>FY23 WPP PROGRAM</t>
  </si>
  <si>
    <t>SPSS2023</t>
  </si>
  <si>
    <t>4400-1979</t>
  </si>
  <si>
    <t>K227</t>
  </si>
  <si>
    <t>BUDGET #1 FY23</t>
  </si>
  <si>
    <t>CT EOL 23CCHAMPNEGREA</t>
  </si>
  <si>
    <r>
      <t>RESEA</t>
    </r>
    <r>
      <rPr>
        <b/>
        <sz val="11"/>
        <color indexed="10"/>
        <rFont val="Book Antiqua"/>
        <family val="1"/>
      </rPr>
      <t xml:space="preserve"> (SERVICE DATE JAN 1, 2022-SEPTEMBER 30, 2023)</t>
    </r>
  </si>
  <si>
    <t>JULY 1, 2022-JUNE 30, 2023</t>
  </si>
  <si>
    <t>FUIREA22</t>
  </si>
  <si>
    <t>7002-6624</t>
  </si>
  <si>
    <t>UIRE</t>
  </si>
  <si>
    <t>JULY 1, 2023-SEPT 30,2023</t>
  </si>
  <si>
    <t>BUDGET #2 FY23</t>
  </si>
  <si>
    <t>BUDGET #2 FY23 AUGUST 31, 2022</t>
  </si>
  <si>
    <t>TO ADD RESEA FUNDS</t>
  </si>
  <si>
    <t>BUDGET #3 FY23</t>
  </si>
  <si>
    <t>BUDGET #3 FY23 SEPTEMBER 30, 2022</t>
  </si>
  <si>
    <t xml:space="preserve">TO ADD FY23 YOUTH </t>
  </si>
  <si>
    <t>CT EOL 23CCHAMPWIA</t>
  </si>
  <si>
    <r>
      <t>YOUTH</t>
    </r>
    <r>
      <rPr>
        <b/>
        <sz val="11"/>
        <color indexed="10"/>
        <rFont val="Book Antiqua"/>
        <family val="1"/>
      </rPr>
      <t xml:space="preserve"> (SERVICE DATE: APRIL 1, 2022-JUNE 30, 2024)</t>
    </r>
  </si>
  <si>
    <t>JULY 1, 2022-JUNE 30,  2023</t>
  </si>
  <si>
    <t>FWIAYTH23</t>
  </si>
  <si>
    <t>7003-1631</t>
  </si>
  <si>
    <t>JULY 1, 2023-JUNE 30,  2024</t>
  </si>
  <si>
    <t>BUDGET #4 FY23</t>
  </si>
  <si>
    <t>BUDGET #4 FY23 OCTOBER 3, 2022</t>
  </si>
  <si>
    <t>TO ADD FY23 DISLOCATED WORKER</t>
  </si>
  <si>
    <t>DISLOCATED WORKER</t>
  </si>
  <si>
    <t>FWIADWK23A</t>
  </si>
  <si>
    <t>7003-1778</t>
  </si>
  <si>
    <t>BUDGET #5 FY23 OCTOBER 20, 2022</t>
  </si>
  <si>
    <t>TO ADD FY23 ADULT</t>
  </si>
  <si>
    <t>ADULT</t>
  </si>
  <si>
    <t>FWIAADT23A</t>
  </si>
  <si>
    <t>7003-1630</t>
  </si>
  <si>
    <t>BUDGET #5 FY23</t>
  </si>
  <si>
    <t>BUDGET #6 FY23</t>
  </si>
  <si>
    <t>TO ADD FY23 WP FUNDS</t>
  </si>
  <si>
    <t>FES2023</t>
  </si>
  <si>
    <t>7002-6626</t>
  </si>
  <si>
    <t>K105</t>
  </si>
  <si>
    <t>K107</t>
  </si>
  <si>
    <t>BUDGET #7 FY23</t>
  </si>
  <si>
    <t>WTRUSTF23</t>
  </si>
  <si>
    <t>7003-0135</t>
  </si>
  <si>
    <t>K264</t>
  </si>
  <si>
    <t>TO ADD WTF FUNDS</t>
  </si>
  <si>
    <t>BUDGET #6 FY23 OCTOBER 20, 2022</t>
  </si>
  <si>
    <t>BUDGET #7 FY23 OCTOBER 21, 2022</t>
  </si>
  <si>
    <t>OCTOBER 17, 2022-JUNE 30,2023</t>
  </si>
  <si>
    <t>MassHire Award RELIABILITY</t>
  </si>
  <si>
    <t>BUDGET #8 FY23</t>
  </si>
  <si>
    <t>BUDGET #8 FY23 NOVEMBER 4, 2022</t>
  </si>
  <si>
    <t>TO ADD MassHire AWARD</t>
  </si>
  <si>
    <t>BUDGET #9 FY23</t>
  </si>
  <si>
    <t>TO ADD FY23 DISLOCATED WORKER FUND</t>
  </si>
  <si>
    <t>OCTOBER 1, 2022-JUNE 30,  2023</t>
  </si>
  <si>
    <t>FWIADWK23B</t>
  </si>
  <si>
    <t>BUDGET #9 FY23 DECEMBER 9, 2022</t>
  </si>
  <si>
    <t>CT EOL 23CCHAMPSOSWTF</t>
  </si>
  <si>
    <t>BUDGET #10 FY23</t>
  </si>
  <si>
    <t>STOSCC2023</t>
  </si>
  <si>
    <t>7003-0803</t>
  </si>
  <si>
    <t>K284</t>
  </si>
  <si>
    <t>TO ADD FY23 STATE ONE STOP FUND</t>
  </si>
  <si>
    <t>BUDGET #10 FY23 DECEMBER 13, 2022</t>
  </si>
  <si>
    <t>BUDGET #11 FY23</t>
  </si>
  <si>
    <t>TO ADD FY23 ADULT FUNDS</t>
  </si>
  <si>
    <t>BUDGET #11 FY23 DECEMBER 19, 2022</t>
  </si>
  <si>
    <t>FWIAADT23B</t>
  </si>
  <si>
    <t>BUDGET #12 FY23 JANUARY 10, 2023</t>
  </si>
  <si>
    <t>BUDGET #12 FY23</t>
  </si>
  <si>
    <t>BUDGET #13 FY23</t>
  </si>
  <si>
    <t>TO INCREASE WPP PROGRAM</t>
  </si>
  <si>
    <t>BUDGET #13 FY23 JANUARY 12,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</si>
</sst>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22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1.5"/>
      <name val="Book Antiqua"/>
      <family val="1"/>
    </font>
    <font>
      <sz val="12"/>
      <name val="Times New Roman"/>
      <family val="1"/>
    </font>
    <font>
      <b/>
      <sz val="10"/>
      <name val="Arial"/>
      <family val="2"/>
    </font>
    <font>
      <b/>
      <sz val="11"/>
      <color indexed="10"/>
      <name val="Book Antiqua"/>
      <family val="1"/>
    </font>
    <font>
      <sz val="12"/>
      <name val="Book Antiqua"/>
      <family val="1"/>
    </font>
    <font>
      <b/>
      <sz val="12"/>
      <name val="Book Antiqua"/>
      <family val="1"/>
    </font>
    <font>
      <b/>
      <sz val="11"/>
      <color theme="1"/>
      <name val="Book Antiqua"/>
      <family val="1"/>
    </font>
    <font>
      <b/>
      <sz val="11"/>
      <color rgb="FF000000"/>
      <name val="Book Antiqua"/>
      <family val="1"/>
    </font>
    <font>
      <b/>
      <sz val="11"/>
      <color rgb="FF0070C0"/>
      <name val="Calibri"/>
      <family val="2"/>
      <scheme val="minor"/>
    </font>
    <font>
      <sz val="11"/>
      <color rgb="FF000000"/>
      <name val="Book Antiqua"/>
      <family val="1"/>
    </font>
    <font>
      <sz val="12"/>
      <color rgb="FF000000"/>
      <name val="Book Antiqua"/>
      <family val="1"/>
    </font>
    <font>
      <sz val="11"/>
      <color theme="1"/>
      <name val="Book Antiqua"/>
      <family val="1"/>
    </font>
    <font>
      <b/>
      <sz val="11"/>
      <color rgb="FF242424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rgb="FFD1D1D1"/>
      </right>
      <top/>
      <bottom style="thick">
        <color rgb="FFD1D1D1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37" fontId="10" fillId="0" borderId="0"/>
  </cellStyleXfs>
  <cellXfs count="82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0" xfId="0" applyFont="1"/>
    <xf numFmtId="0" fontId="7" fillId="0" borderId="1" xfId="0" quotePrefix="1" applyFont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49" fontId="7" fillId="0" borderId="1" xfId="0" applyNumberFormat="1" applyFont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1" xfId="0" quotePrefix="1" applyFont="1" applyBorder="1" applyAlignment="1">
      <alignment horizontal="center"/>
    </xf>
    <xf numFmtId="0" fontId="7" fillId="0" borderId="1" xfId="0" applyFont="1" applyBorder="1"/>
    <xf numFmtId="0" fontId="8" fillId="0" borderId="0" xfId="0" applyFont="1"/>
    <xf numFmtId="0" fontId="8" fillId="0" borderId="1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43" fontId="8" fillId="0" borderId="1" xfId="0" applyNumberFormat="1" applyFont="1" applyBorder="1" applyAlignment="1">
      <alignment horizontal="center"/>
    </xf>
    <xf numFmtId="0" fontId="8" fillId="0" borderId="0" xfId="0" applyFont="1" applyAlignment="1">
      <alignment horizontal="left"/>
    </xf>
    <xf numFmtId="43" fontId="8" fillId="0" borderId="0" xfId="0" applyNumberFormat="1" applyFont="1" applyAlignment="1">
      <alignment horizontal="center"/>
    </xf>
    <xf numFmtId="7" fontId="8" fillId="0" borderId="0" xfId="1" applyNumberFormat="1" applyFont="1" applyFill="1" applyBorder="1" applyAlignment="1">
      <alignment horizontal="center"/>
    </xf>
    <xf numFmtId="44" fontId="8" fillId="0" borderId="0" xfId="1" applyFont="1" applyFill="1" applyBorder="1"/>
    <xf numFmtId="0" fontId="7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wrapText="1"/>
    </xf>
    <xf numFmtId="0" fontId="8" fillId="0" borderId="2" xfId="0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wrapText="1"/>
    </xf>
    <xf numFmtId="0" fontId="8" fillId="0" borderId="2" xfId="0" applyFont="1" applyBorder="1" applyAlignment="1">
      <alignment horizontal="left"/>
    </xf>
    <xf numFmtId="44" fontId="8" fillId="0" borderId="1" xfId="1" applyFont="1" applyFill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/>
    </xf>
    <xf numFmtId="44" fontId="7" fillId="0" borderId="1" xfId="1" applyFont="1" applyFill="1" applyBorder="1" applyAlignment="1">
      <alignment horizontal="center"/>
    </xf>
    <xf numFmtId="44" fontId="8" fillId="0" borderId="1" xfId="1" applyFont="1" applyFill="1" applyBorder="1" applyAlignment="1">
      <alignment horizontal="center"/>
    </xf>
    <xf numFmtId="44" fontId="8" fillId="0" borderId="1" xfId="1" applyFont="1" applyFill="1" applyBorder="1" applyAlignment="1">
      <alignment horizontal="center" wrapText="1"/>
    </xf>
    <xf numFmtId="0" fontId="8" fillId="0" borderId="1" xfId="0" applyFont="1" applyBorder="1" applyAlignment="1">
      <alignment wrapText="1"/>
    </xf>
    <xf numFmtId="0" fontId="8" fillId="0" borderId="1" xfId="0" applyFont="1" applyBorder="1"/>
    <xf numFmtId="0" fontId="8" fillId="0" borderId="3" xfId="0" applyFont="1" applyBorder="1" applyAlignment="1">
      <alignment horizontal="left"/>
    </xf>
    <xf numFmtId="0" fontId="8" fillId="0" borderId="3" xfId="0" applyFont="1" applyBorder="1" applyAlignment="1">
      <alignment horizontal="center" wrapText="1"/>
    </xf>
    <xf numFmtId="0" fontId="8" fillId="0" borderId="2" xfId="0" applyFont="1" applyBorder="1" applyAlignment="1">
      <alignment wrapText="1"/>
    </xf>
    <xf numFmtId="0" fontId="8" fillId="0" borderId="2" xfId="0" quotePrefix="1" applyFont="1" applyBorder="1" applyAlignment="1">
      <alignment horizontal="center"/>
    </xf>
    <xf numFmtId="0" fontId="9" fillId="0" borderId="1" xfId="0" applyFont="1" applyBorder="1" applyAlignment="1">
      <alignment wrapText="1"/>
    </xf>
    <xf numFmtId="0" fontId="15" fillId="0" borderId="1" xfId="0" quotePrefix="1" applyFont="1" applyBorder="1" applyAlignment="1">
      <alignment horizontal="center"/>
    </xf>
    <xf numFmtId="0" fontId="15" fillId="0" borderId="1" xfId="0" applyFont="1" applyBorder="1" applyAlignment="1">
      <alignment horizontal="center" vertical="center"/>
    </xf>
    <xf numFmtId="44" fontId="7" fillId="0" borderId="0" xfId="0" applyNumberFormat="1" applyFont="1"/>
    <xf numFmtId="0" fontId="8" fillId="0" borderId="1" xfId="0" applyFont="1" applyBorder="1" applyAlignment="1">
      <alignment vertical="center"/>
    </xf>
    <xf numFmtId="0" fontId="16" fillId="0" borderId="1" xfId="0" applyFont="1" applyBorder="1" applyAlignment="1">
      <alignment horizontal="center" vertical="top"/>
    </xf>
    <xf numFmtId="0" fontId="15" fillId="0" borderId="1" xfId="0" applyFont="1" applyBorder="1" applyAlignment="1">
      <alignment horizontal="center"/>
    </xf>
    <xf numFmtId="3" fontId="7" fillId="0" borderId="0" xfId="0" applyNumberFormat="1" applyFont="1"/>
    <xf numFmtId="44" fontId="17" fillId="0" borderId="0" xfId="1" applyFont="1" applyAlignment="1">
      <alignment horizontal="center"/>
    </xf>
    <xf numFmtId="0" fontId="0" fillId="0" borderId="0" xfId="0" applyAlignment="1">
      <alignment horizontal="center"/>
    </xf>
    <xf numFmtId="0" fontId="8" fillId="0" borderId="0" xfId="0" applyFont="1" applyAlignment="1">
      <alignment horizontal="center"/>
    </xf>
    <xf numFmtId="0" fontId="18" fillId="0" borderId="4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18" fillId="0" borderId="1" xfId="0" applyFont="1" applyBorder="1"/>
    <xf numFmtId="0" fontId="20" fillId="0" borderId="1" xfId="0" applyFont="1" applyBorder="1" applyAlignment="1">
      <alignment horizontal="center"/>
    </xf>
    <xf numFmtId="0" fontId="16" fillId="0" borderId="1" xfId="0" applyFont="1" applyBorder="1" applyAlignment="1">
      <alignment horizontal="center" vertical="center"/>
    </xf>
    <xf numFmtId="44" fontId="8" fillId="0" borderId="0" xfId="0" applyNumberFormat="1" applyFont="1"/>
    <xf numFmtId="0" fontId="11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0" fillId="0" borderId="6" xfId="0" applyBorder="1" applyAlignment="1">
      <alignment vertical="top" wrapText="1"/>
    </xf>
    <xf numFmtId="0" fontId="0" fillId="0" borderId="7" xfId="0" applyBorder="1" applyAlignment="1">
      <alignment vertical="top" wrapText="1"/>
    </xf>
    <xf numFmtId="0" fontId="11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0" borderId="7" xfId="0" applyBorder="1" applyAlignment="1">
      <alignment horizontal="center" vertical="top" wrapText="1"/>
    </xf>
    <xf numFmtId="0" fontId="0" fillId="0" borderId="8" xfId="0" applyBorder="1" applyAlignment="1">
      <alignment horizontal="center" vertical="top" wrapText="1"/>
    </xf>
    <xf numFmtId="0" fontId="4" fillId="0" borderId="0" xfId="0" applyFont="1"/>
    <xf numFmtId="0" fontId="15" fillId="0" borderId="1" xfId="0" quotePrefix="1" applyFont="1" applyBorder="1" applyAlignment="1">
      <alignment horizontal="center" vertical="center" wrapText="1"/>
    </xf>
    <xf numFmtId="44" fontId="8" fillId="0" borderId="9" xfId="1" applyFont="1" applyFill="1" applyBorder="1" applyAlignment="1">
      <alignment horizontal="center" vertical="center" wrapText="1"/>
    </xf>
    <xf numFmtId="0" fontId="15" fillId="0" borderId="1" xfId="0" applyFont="1" applyBorder="1" applyAlignment="1">
      <alignment vertical="center" wrapText="1"/>
    </xf>
    <xf numFmtId="0" fontId="15" fillId="0" borderId="1" xfId="0" applyFont="1" applyBorder="1" applyAlignment="1">
      <alignment horizontal="center" vertical="center" wrapText="1"/>
    </xf>
    <xf numFmtId="0" fontId="8" fillId="0" borderId="1" xfId="0" quotePrefix="1" applyFont="1" applyBorder="1" applyAlignment="1">
      <alignment horizontal="left" vertical="center" wrapText="1"/>
    </xf>
    <xf numFmtId="0" fontId="13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37" fontId="8" fillId="0" borderId="1" xfId="2" applyFont="1" applyBorder="1" applyAlignment="1">
      <alignment horizontal="center"/>
    </xf>
    <xf numFmtId="0" fontId="16" fillId="0" borderId="10" xfId="0" applyFont="1" applyBorder="1" applyAlignment="1">
      <alignment horizontal="center"/>
    </xf>
    <xf numFmtId="0" fontId="21" fillId="2" borderId="1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4" fillId="0" borderId="0" xfId="0" applyFont="1"/>
  </cellXfs>
  <cellStyles count="3">
    <cellStyle name="Currency" xfId="1" builtinId="4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25"/>
  <sheetViews>
    <sheetView tabSelected="1" topLeftCell="C3" zoomScale="110" zoomScaleNormal="110" workbookViewId="0">
      <selection activeCell="S62" sqref="G1:S1048576"/>
    </sheetView>
  </sheetViews>
  <sheetFormatPr defaultColWidth="9.26953125" defaultRowHeight="12" x14ac:dyDescent="0.3"/>
  <cols>
    <col min="1" max="1" width="63.26953125" style="3" customWidth="1"/>
    <col min="2" max="2" width="38.453125" style="3" customWidth="1"/>
    <col min="3" max="3" width="19.26953125" style="2" customWidth="1"/>
    <col min="4" max="4" width="16.26953125" style="2" customWidth="1"/>
    <col min="5" max="5" width="11.453125" style="2" customWidth="1"/>
    <col min="6" max="6" width="9.26953125" style="2" bestFit="1" customWidth="1"/>
    <col min="7" max="8" width="19.7265625" style="2" hidden="1" customWidth="1"/>
    <col min="9" max="9" width="16.36328125" style="2" hidden="1" customWidth="1"/>
    <col min="10" max="10" width="13.81640625" style="2" hidden="1" customWidth="1"/>
    <col min="11" max="13" width="12.90625" style="2" hidden="1" customWidth="1"/>
    <col min="14" max="14" width="12.1796875" style="2" hidden="1" customWidth="1"/>
    <col min="15" max="16" width="12" style="2" hidden="1" customWidth="1"/>
    <col min="17" max="19" width="13.81640625" style="2" hidden="1" customWidth="1"/>
    <col min="20" max="20" width="13.81640625" style="2" customWidth="1"/>
    <col min="21" max="21" width="13.81640625" style="3" hidden="1" customWidth="1"/>
    <col min="22" max="22" width="13.7265625" style="3" bestFit="1" customWidth="1"/>
    <col min="23" max="23" width="7.7265625" style="3" bestFit="1" customWidth="1"/>
    <col min="24" max="16384" width="9.26953125" style="3"/>
  </cols>
  <sheetData>
    <row r="1" spans="1:21" ht="20.5" x14ac:dyDescent="0.45">
      <c r="A1" s="3" t="s">
        <v>11</v>
      </c>
      <c r="B1" s="80" t="s">
        <v>10</v>
      </c>
      <c r="C1" s="81"/>
      <c r="D1" s="81"/>
      <c r="E1" s="81"/>
      <c r="F1" s="81"/>
      <c r="G1" s="81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</row>
    <row r="2" spans="1:21" ht="20.5" x14ac:dyDescent="0.45">
      <c r="B2" s="6"/>
      <c r="C2" s="6"/>
      <c r="D2" s="6"/>
      <c r="E2" s="7"/>
      <c r="F2" s="7"/>
    </row>
    <row r="3" spans="1:21" ht="20.5" x14ac:dyDescent="0.45">
      <c r="A3" s="4" t="s">
        <v>12</v>
      </c>
      <c r="B3" s="6" t="s">
        <v>7</v>
      </c>
      <c r="C3" s="1"/>
    </row>
    <row r="4" spans="1:21" ht="21" thickBot="1" x14ac:dyDescent="0.5">
      <c r="A4" s="4"/>
      <c r="B4" s="5"/>
      <c r="C4" s="1"/>
    </row>
    <row r="5" spans="1:21" s="10" customFormat="1" ht="29.5" thickBot="1" x14ac:dyDescent="0.4">
      <c r="A5" s="8"/>
      <c r="B5" s="9" t="s">
        <v>2</v>
      </c>
      <c r="C5" s="9" t="s">
        <v>3</v>
      </c>
      <c r="D5" s="9" t="s">
        <v>4</v>
      </c>
      <c r="E5" s="9" t="s">
        <v>5</v>
      </c>
      <c r="F5" s="9" t="s">
        <v>1</v>
      </c>
      <c r="G5" s="9" t="s">
        <v>48</v>
      </c>
      <c r="H5" s="71" t="s">
        <v>60</v>
      </c>
      <c r="I5" s="71" t="s">
        <v>68</v>
      </c>
      <c r="J5" s="71" t="s">
        <v>71</v>
      </c>
      <c r="K5" s="71" t="s">
        <v>80</v>
      </c>
      <c r="L5" s="71" t="s">
        <v>91</v>
      </c>
      <c r="M5" s="71" t="s">
        <v>92</v>
      </c>
      <c r="N5" s="71" t="s">
        <v>98</v>
      </c>
      <c r="O5" s="71" t="s">
        <v>107</v>
      </c>
      <c r="P5" s="71" t="s">
        <v>110</v>
      </c>
      <c r="Q5" s="71" t="s">
        <v>116</v>
      </c>
      <c r="R5" s="71" t="s">
        <v>122</v>
      </c>
      <c r="S5" s="71" t="s">
        <v>127</v>
      </c>
      <c r="T5" s="71" t="s">
        <v>128</v>
      </c>
      <c r="U5" s="27" t="s">
        <v>6</v>
      </c>
    </row>
    <row r="6" spans="1:21" s="10" customFormat="1" ht="14.5" hidden="1" x14ac:dyDescent="0.35">
      <c r="A6" s="9" t="s">
        <v>8</v>
      </c>
      <c r="B6" s="9"/>
      <c r="C6" s="9"/>
      <c r="D6" s="9"/>
      <c r="E6" s="9"/>
      <c r="F6" s="9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27"/>
    </row>
    <row r="7" spans="1:21" s="10" customFormat="1" ht="14.5" hidden="1" x14ac:dyDescent="0.35">
      <c r="A7" s="15" t="s">
        <v>74</v>
      </c>
      <c r="B7" s="9"/>
      <c r="C7" s="9"/>
      <c r="D7" s="9"/>
      <c r="E7" s="9"/>
      <c r="F7" s="9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27"/>
    </row>
    <row r="8" spans="1:21" s="10" customFormat="1" ht="15.5" hidden="1" x14ac:dyDescent="0.35">
      <c r="A8" s="74" t="s">
        <v>75</v>
      </c>
      <c r="B8" s="16" t="s">
        <v>76</v>
      </c>
      <c r="C8" s="15" t="s">
        <v>77</v>
      </c>
      <c r="D8" s="75" t="s">
        <v>78</v>
      </c>
      <c r="E8" s="75">
        <v>6501</v>
      </c>
      <c r="F8" s="16">
        <v>17.259</v>
      </c>
      <c r="G8" s="32"/>
      <c r="H8" s="32"/>
      <c r="I8" s="32"/>
      <c r="J8" s="32">
        <f>2284448-1</f>
        <v>2284447</v>
      </c>
      <c r="K8" s="32"/>
      <c r="L8" s="32"/>
      <c r="M8" s="32"/>
      <c r="N8" s="32"/>
      <c r="O8" s="32"/>
      <c r="P8" s="32"/>
      <c r="Q8" s="32"/>
      <c r="R8" s="32"/>
      <c r="S8" s="32"/>
      <c r="T8" s="32"/>
      <c r="U8" s="33">
        <f>SUM(J8)</f>
        <v>2284447</v>
      </c>
    </row>
    <row r="9" spans="1:21" s="10" customFormat="1" ht="15.5" hidden="1" x14ac:dyDescent="0.35">
      <c r="A9" s="74" t="s">
        <v>75</v>
      </c>
      <c r="B9" s="16" t="s">
        <v>79</v>
      </c>
      <c r="C9" s="15" t="s">
        <v>77</v>
      </c>
      <c r="D9" s="75" t="s">
        <v>78</v>
      </c>
      <c r="E9" s="75">
        <v>6501</v>
      </c>
      <c r="F9" s="16">
        <v>17.259</v>
      </c>
      <c r="G9" s="32"/>
      <c r="H9" s="32"/>
      <c r="I9" s="32"/>
      <c r="J9" s="32">
        <v>1</v>
      </c>
      <c r="K9" s="32"/>
      <c r="L9" s="32"/>
      <c r="M9" s="32"/>
      <c r="N9" s="32"/>
      <c r="O9" s="32"/>
      <c r="P9" s="32"/>
      <c r="Q9" s="32"/>
      <c r="R9" s="32"/>
      <c r="S9" s="32"/>
      <c r="T9" s="32"/>
      <c r="U9" s="33">
        <f>SUM(J9)</f>
        <v>1</v>
      </c>
    </row>
    <row r="10" spans="1:21" s="10" customFormat="1" ht="15.5" hidden="1" x14ac:dyDescent="0.35">
      <c r="A10" s="19" t="s">
        <v>88</v>
      </c>
      <c r="B10" s="16" t="s">
        <v>76</v>
      </c>
      <c r="C10" s="49" t="s">
        <v>89</v>
      </c>
      <c r="D10" s="76" t="s">
        <v>90</v>
      </c>
      <c r="E10" s="76">
        <v>6502</v>
      </c>
      <c r="F10" s="15">
        <v>17.257999999999999</v>
      </c>
      <c r="G10" s="32"/>
      <c r="H10" s="32"/>
      <c r="I10" s="32"/>
      <c r="J10" s="32"/>
      <c r="K10" s="32"/>
      <c r="L10" s="32"/>
      <c r="M10" s="32">
        <f>355793-1</f>
        <v>355792</v>
      </c>
      <c r="N10" s="32"/>
      <c r="O10" s="32"/>
      <c r="P10" s="32"/>
      <c r="Q10" s="32"/>
      <c r="R10" s="32"/>
      <c r="S10" s="32"/>
      <c r="T10" s="32"/>
      <c r="U10" s="33">
        <f>SUM(M10)</f>
        <v>355792</v>
      </c>
    </row>
    <row r="11" spans="1:21" s="10" customFormat="1" ht="15.5" hidden="1" x14ac:dyDescent="0.35">
      <c r="A11" s="19" t="s">
        <v>88</v>
      </c>
      <c r="B11" s="16" t="s">
        <v>79</v>
      </c>
      <c r="C11" s="49" t="s">
        <v>89</v>
      </c>
      <c r="D11" s="76" t="s">
        <v>90</v>
      </c>
      <c r="E11" s="76">
        <v>6502</v>
      </c>
      <c r="F11" s="15">
        <v>17.257999999999999</v>
      </c>
      <c r="G11" s="32"/>
      <c r="H11" s="32"/>
      <c r="I11" s="32"/>
      <c r="J11" s="32"/>
      <c r="K11" s="32"/>
      <c r="L11" s="32"/>
      <c r="M11" s="32">
        <v>1</v>
      </c>
      <c r="N11" s="32"/>
      <c r="O11" s="32"/>
      <c r="P11" s="32"/>
      <c r="Q11" s="32"/>
      <c r="R11" s="32"/>
      <c r="S11" s="32"/>
      <c r="T11" s="32"/>
      <c r="U11" s="33">
        <f>SUM(M11)</f>
        <v>1</v>
      </c>
    </row>
    <row r="12" spans="1:21" s="10" customFormat="1" ht="15.5" hidden="1" x14ac:dyDescent="0.35">
      <c r="A12" s="31" t="s">
        <v>83</v>
      </c>
      <c r="B12" s="16" t="s">
        <v>76</v>
      </c>
      <c r="C12" s="15" t="s">
        <v>84</v>
      </c>
      <c r="D12" s="76" t="s">
        <v>85</v>
      </c>
      <c r="E12" s="76">
        <v>6503</v>
      </c>
      <c r="F12" s="15">
        <v>17.277999999999999</v>
      </c>
      <c r="G12" s="32"/>
      <c r="H12" s="32"/>
      <c r="I12" s="32"/>
      <c r="J12" s="32"/>
      <c r="K12" s="32">
        <f>203503-1</f>
        <v>203502</v>
      </c>
      <c r="L12" s="32"/>
      <c r="M12" s="32"/>
      <c r="N12" s="32"/>
      <c r="O12" s="32"/>
      <c r="P12" s="32"/>
      <c r="Q12" s="32"/>
      <c r="R12" s="32"/>
      <c r="S12" s="32"/>
      <c r="T12" s="32"/>
      <c r="U12" s="33">
        <f>K12</f>
        <v>203502</v>
      </c>
    </row>
    <row r="13" spans="1:21" s="10" customFormat="1" ht="15.5" hidden="1" x14ac:dyDescent="0.35">
      <c r="A13" s="31" t="s">
        <v>83</v>
      </c>
      <c r="B13" s="16" t="s">
        <v>79</v>
      </c>
      <c r="C13" s="15" t="s">
        <v>84</v>
      </c>
      <c r="D13" s="76" t="s">
        <v>85</v>
      </c>
      <c r="E13" s="76">
        <v>6503</v>
      </c>
      <c r="F13" s="15">
        <v>17.277999999999999</v>
      </c>
      <c r="G13" s="32"/>
      <c r="H13" s="32"/>
      <c r="I13" s="32"/>
      <c r="J13" s="32"/>
      <c r="K13" s="32">
        <v>1</v>
      </c>
      <c r="L13" s="32"/>
      <c r="M13" s="32"/>
      <c r="N13" s="32"/>
      <c r="O13" s="32"/>
      <c r="P13" s="32"/>
      <c r="Q13" s="32"/>
      <c r="R13" s="32"/>
      <c r="S13" s="32"/>
      <c r="T13" s="32"/>
      <c r="U13" s="33">
        <f>K13</f>
        <v>1</v>
      </c>
    </row>
    <row r="14" spans="1:21" s="10" customFormat="1" ht="15.5" hidden="1" x14ac:dyDescent="0.35">
      <c r="A14" s="31"/>
      <c r="B14" s="16"/>
      <c r="C14" s="15"/>
      <c r="D14" s="76"/>
      <c r="E14" s="76"/>
      <c r="F14" s="15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3"/>
    </row>
    <row r="15" spans="1:21" s="10" customFormat="1" ht="15.5" hidden="1" x14ac:dyDescent="0.35">
      <c r="A15" s="19" t="s">
        <v>88</v>
      </c>
      <c r="B15" s="16" t="s">
        <v>112</v>
      </c>
      <c r="C15" s="15" t="s">
        <v>125</v>
      </c>
      <c r="D15" s="76" t="s">
        <v>90</v>
      </c>
      <c r="E15" s="76">
        <v>6502</v>
      </c>
      <c r="F15" s="15">
        <v>17.257999999999999</v>
      </c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>
        <f>1589982-1</f>
        <v>1589981</v>
      </c>
      <c r="S15" s="32"/>
      <c r="T15" s="32"/>
      <c r="U15" s="33">
        <f>SUM(R15)</f>
        <v>1589981</v>
      </c>
    </row>
    <row r="16" spans="1:21" s="10" customFormat="1" ht="15.5" hidden="1" x14ac:dyDescent="0.35">
      <c r="A16" s="19" t="s">
        <v>88</v>
      </c>
      <c r="B16" s="16" t="s">
        <v>79</v>
      </c>
      <c r="C16" s="15" t="s">
        <v>125</v>
      </c>
      <c r="D16" s="76" t="s">
        <v>90</v>
      </c>
      <c r="E16" s="76">
        <v>6502</v>
      </c>
      <c r="F16" s="15">
        <v>17.257999999999999</v>
      </c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>
        <v>1</v>
      </c>
      <c r="S16" s="32"/>
      <c r="T16" s="32"/>
      <c r="U16" s="33">
        <f>SUM(R16)</f>
        <v>1</v>
      </c>
    </row>
    <row r="17" spans="1:22" s="10" customFormat="1" ht="14.5" hidden="1" x14ac:dyDescent="0.35">
      <c r="A17" s="31"/>
      <c r="B17" s="44"/>
      <c r="C17" s="27"/>
      <c r="D17" s="15"/>
      <c r="E17" s="16"/>
      <c r="F17" s="15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3">
        <f t="shared" ref="U17:U29" si="0">SUM(G17:G17)</f>
        <v>0</v>
      </c>
    </row>
    <row r="18" spans="1:22" s="10" customFormat="1" ht="15.5" hidden="1" x14ac:dyDescent="0.35">
      <c r="A18" s="31" t="s">
        <v>83</v>
      </c>
      <c r="B18" s="16" t="s">
        <v>112</v>
      </c>
      <c r="C18" s="15" t="s">
        <v>113</v>
      </c>
      <c r="D18" s="76" t="s">
        <v>85</v>
      </c>
      <c r="E18" s="75">
        <v>6503</v>
      </c>
      <c r="F18" s="15">
        <v>17.277999999999999</v>
      </c>
      <c r="G18" s="32"/>
      <c r="H18" s="32"/>
      <c r="I18" s="32"/>
      <c r="J18" s="32"/>
      <c r="K18" s="32"/>
      <c r="L18" s="32"/>
      <c r="M18" s="32"/>
      <c r="N18" s="32"/>
      <c r="O18" s="32"/>
      <c r="P18" s="32">
        <f>808475-1</f>
        <v>808474</v>
      </c>
      <c r="Q18" s="32"/>
      <c r="R18" s="32"/>
      <c r="S18" s="32"/>
      <c r="T18" s="32"/>
      <c r="U18" s="33">
        <f>SUM(O18:P18)</f>
        <v>808474</v>
      </c>
    </row>
    <row r="19" spans="1:22" s="10" customFormat="1" ht="15.5" hidden="1" x14ac:dyDescent="0.35">
      <c r="A19" s="31" t="s">
        <v>83</v>
      </c>
      <c r="B19" s="16" t="s">
        <v>79</v>
      </c>
      <c r="C19" s="15" t="s">
        <v>113</v>
      </c>
      <c r="D19" s="76" t="s">
        <v>85</v>
      </c>
      <c r="E19" s="75">
        <v>6503</v>
      </c>
      <c r="F19" s="15">
        <v>17.277999999999999</v>
      </c>
      <c r="G19" s="32"/>
      <c r="H19" s="32"/>
      <c r="I19" s="32"/>
      <c r="J19" s="32"/>
      <c r="K19" s="32"/>
      <c r="L19" s="32"/>
      <c r="M19" s="32"/>
      <c r="N19" s="32"/>
      <c r="O19" s="32"/>
      <c r="P19" s="32">
        <v>1</v>
      </c>
      <c r="Q19" s="32"/>
      <c r="R19" s="32"/>
      <c r="S19" s="32"/>
      <c r="T19" s="32"/>
      <c r="U19" s="33">
        <f>SUM(O19:P19)</f>
        <v>1</v>
      </c>
      <c r="V19" s="46"/>
    </row>
    <row r="20" spans="1:22" s="10" customFormat="1" ht="14.5" hidden="1" x14ac:dyDescent="0.35">
      <c r="A20" s="31"/>
      <c r="B20" s="16"/>
      <c r="C20" s="45"/>
      <c r="D20" s="15"/>
      <c r="E20" s="16"/>
      <c r="F20" s="15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3">
        <f t="shared" si="0"/>
        <v>0</v>
      </c>
    </row>
    <row r="21" spans="1:22" s="10" customFormat="1" ht="15" hidden="1" customHeight="1" x14ac:dyDescent="0.35">
      <c r="A21" s="31" t="s">
        <v>106</v>
      </c>
      <c r="B21" s="16" t="s">
        <v>105</v>
      </c>
      <c r="C21" s="15" t="s">
        <v>77</v>
      </c>
      <c r="D21" s="76" t="s">
        <v>78</v>
      </c>
      <c r="E21" s="16">
        <v>6407</v>
      </c>
      <c r="F21" s="16">
        <v>17.259</v>
      </c>
      <c r="G21" s="32"/>
      <c r="H21" s="32"/>
      <c r="I21" s="32"/>
      <c r="J21" s="32"/>
      <c r="K21" s="32"/>
      <c r="L21" s="32"/>
      <c r="M21" s="32"/>
      <c r="N21" s="32"/>
      <c r="O21" s="32">
        <v>10000</v>
      </c>
      <c r="P21" s="32"/>
      <c r="Q21" s="32"/>
      <c r="R21" s="32"/>
      <c r="S21" s="32"/>
      <c r="T21" s="32"/>
      <c r="U21" s="33">
        <f>O21</f>
        <v>10000</v>
      </c>
    </row>
    <row r="22" spans="1:22" s="10" customFormat="1" ht="14.5" hidden="1" x14ac:dyDescent="0.35">
      <c r="A22" s="31"/>
      <c r="B22" s="16"/>
      <c r="C22" s="45"/>
      <c r="D22" s="15"/>
      <c r="E22" s="16"/>
      <c r="F22" s="15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3">
        <f t="shared" si="0"/>
        <v>0</v>
      </c>
    </row>
    <row r="23" spans="1:22" s="10" customFormat="1" ht="14.5" hidden="1" x14ac:dyDescent="0.35">
      <c r="A23" s="31"/>
      <c r="B23" s="44"/>
      <c r="C23" s="27"/>
      <c r="D23" s="15"/>
      <c r="E23" s="16"/>
      <c r="F23" s="15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3">
        <f t="shared" si="0"/>
        <v>0</v>
      </c>
    </row>
    <row r="24" spans="1:22" s="10" customFormat="1" ht="14.5" hidden="1" x14ac:dyDescent="0.35">
      <c r="A24" s="31"/>
      <c r="B24" s="16"/>
      <c r="C24" s="27"/>
      <c r="D24" s="15"/>
      <c r="E24" s="16"/>
      <c r="F24" s="15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3">
        <f t="shared" si="0"/>
        <v>0</v>
      </c>
    </row>
    <row r="25" spans="1:22" s="10" customFormat="1" ht="14.5" hidden="1" x14ac:dyDescent="0.35">
      <c r="A25" s="31"/>
      <c r="B25" s="16"/>
      <c r="C25" s="27"/>
      <c r="D25" s="15"/>
      <c r="E25" s="16"/>
      <c r="F25" s="15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3">
        <f t="shared" si="0"/>
        <v>0</v>
      </c>
      <c r="V25" s="46"/>
    </row>
    <row r="26" spans="1:22" s="10" customFormat="1" ht="16" hidden="1" thickBot="1" x14ac:dyDescent="0.4">
      <c r="A26" s="19" t="s">
        <v>24</v>
      </c>
      <c r="B26" s="16"/>
      <c r="C26" s="54" t="s">
        <v>33</v>
      </c>
      <c r="D26" s="55" t="s">
        <v>34</v>
      </c>
      <c r="E26" s="55" t="s">
        <v>35</v>
      </c>
      <c r="F26" s="56">
        <v>17.273</v>
      </c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3">
        <f t="shared" si="0"/>
        <v>0</v>
      </c>
    </row>
    <row r="27" spans="1:22" s="10" customFormat="1" ht="15.75" hidden="1" customHeight="1" x14ac:dyDescent="0.35">
      <c r="A27" s="31"/>
      <c r="B27" s="16"/>
      <c r="C27" s="15"/>
      <c r="D27" s="15"/>
      <c r="E27" s="16"/>
      <c r="F27" s="15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3">
        <f t="shared" si="0"/>
        <v>0</v>
      </c>
    </row>
    <row r="28" spans="1:22" s="10" customFormat="1" ht="14.5" hidden="1" x14ac:dyDescent="0.35">
      <c r="A28" s="9" t="s">
        <v>8</v>
      </c>
      <c r="B28" s="16"/>
      <c r="C28" s="15"/>
      <c r="D28" s="15"/>
      <c r="E28" s="16"/>
      <c r="F28" s="15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3">
        <f t="shared" si="0"/>
        <v>0</v>
      </c>
    </row>
    <row r="29" spans="1:22" s="10" customFormat="1" ht="14.5" hidden="1" x14ac:dyDescent="0.35">
      <c r="A29" s="15" t="s">
        <v>115</v>
      </c>
      <c r="B29" s="16"/>
      <c r="C29" s="15"/>
      <c r="D29" s="15"/>
      <c r="E29" s="16"/>
      <c r="F29" s="1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3">
        <f t="shared" si="0"/>
        <v>0</v>
      </c>
    </row>
    <row r="30" spans="1:22" s="10" customFormat="1" ht="15" hidden="1" x14ac:dyDescent="0.35">
      <c r="A30" s="43" t="s">
        <v>14</v>
      </c>
      <c r="B30" s="16" t="s">
        <v>63</v>
      </c>
      <c r="C30" s="45" t="s">
        <v>99</v>
      </c>
      <c r="D30" s="77" t="s">
        <v>100</v>
      </c>
      <c r="E30" s="78" t="s">
        <v>101</v>
      </c>
      <c r="F30" s="15" t="s">
        <v>15</v>
      </c>
      <c r="G30" s="36"/>
      <c r="H30" s="36"/>
      <c r="I30" s="36"/>
      <c r="J30" s="36"/>
      <c r="K30" s="36"/>
      <c r="L30" s="36">
        <v>95000</v>
      </c>
      <c r="M30" s="36"/>
      <c r="N30" s="36"/>
      <c r="O30" s="36"/>
      <c r="P30" s="36"/>
      <c r="Q30" s="36"/>
      <c r="R30" s="36"/>
      <c r="S30" s="36"/>
      <c r="T30" s="36"/>
      <c r="U30" s="33">
        <f>SUM(L30:N30)</f>
        <v>95000</v>
      </c>
    </row>
    <row r="31" spans="1:22" s="10" customFormat="1" ht="15" hidden="1" thickBot="1" x14ac:dyDescent="0.4">
      <c r="A31" s="37" t="s">
        <v>16</v>
      </c>
      <c r="B31" s="70" t="s">
        <v>63</v>
      </c>
      <c r="C31" s="79" t="s">
        <v>117</v>
      </c>
      <c r="D31" s="77" t="s">
        <v>118</v>
      </c>
      <c r="E31" s="77" t="s">
        <v>119</v>
      </c>
      <c r="F31" s="16" t="s">
        <v>15</v>
      </c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>
        <v>746713.5</v>
      </c>
      <c r="R31" s="36"/>
      <c r="S31" s="36">
        <v>746713.5</v>
      </c>
      <c r="T31" s="36"/>
      <c r="U31" s="33">
        <f>SUM(Q31:S31)</f>
        <v>1493427</v>
      </c>
    </row>
    <row r="32" spans="1:22" s="10" customFormat="1" ht="15" hidden="1" thickTop="1" x14ac:dyDescent="0.35">
      <c r="A32" s="41"/>
      <c r="B32" s="16"/>
      <c r="C32" s="28"/>
      <c r="D32" s="28"/>
      <c r="E32" s="28"/>
      <c r="F32" s="1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3">
        <f t="shared" ref="U32:U51" si="1">SUM(G32:G32)</f>
        <v>0</v>
      </c>
    </row>
    <row r="33" spans="1:21" s="10" customFormat="1" ht="14.5" hidden="1" x14ac:dyDescent="0.35">
      <c r="A33" s="9" t="s">
        <v>8</v>
      </c>
      <c r="B33" s="16"/>
      <c r="C33" s="28"/>
      <c r="D33" s="28"/>
      <c r="E33" s="28"/>
      <c r="F33" s="1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3">
        <f t="shared" si="1"/>
        <v>0</v>
      </c>
    </row>
    <row r="34" spans="1:21" s="10" customFormat="1" ht="14.5" hidden="1" x14ac:dyDescent="0.35">
      <c r="A34" s="15" t="s">
        <v>25</v>
      </c>
      <c r="B34" s="16"/>
      <c r="C34" s="28"/>
      <c r="D34" s="28"/>
      <c r="E34" s="28"/>
      <c r="F34" s="1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3">
        <f t="shared" si="1"/>
        <v>0</v>
      </c>
    </row>
    <row r="35" spans="1:21" s="10" customFormat="1" ht="14.5" hidden="1" x14ac:dyDescent="0.35">
      <c r="A35" s="41" t="s">
        <v>19</v>
      </c>
      <c r="B35" s="16"/>
      <c r="C35" s="28"/>
      <c r="D35" s="28"/>
      <c r="E35" s="30"/>
      <c r="F35" s="27">
        <v>17.800999999999998</v>
      </c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3">
        <f t="shared" si="1"/>
        <v>0</v>
      </c>
    </row>
    <row r="36" spans="1:21" s="10" customFormat="1" ht="14.5" hidden="1" x14ac:dyDescent="0.35">
      <c r="A36" s="41" t="s">
        <v>19</v>
      </c>
      <c r="B36" s="16"/>
      <c r="C36" s="28"/>
      <c r="D36" s="28"/>
      <c r="E36" s="30"/>
      <c r="F36" s="27">
        <v>17.800999999999998</v>
      </c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3">
        <f t="shared" si="1"/>
        <v>0</v>
      </c>
    </row>
    <row r="37" spans="1:21" s="10" customFormat="1" ht="14.5" hidden="1" x14ac:dyDescent="0.35">
      <c r="A37" s="41" t="s">
        <v>32</v>
      </c>
      <c r="B37" s="16"/>
      <c r="C37" s="15"/>
      <c r="D37" s="49"/>
      <c r="E37" s="53"/>
      <c r="F37" s="15">
        <v>17.225000000000001</v>
      </c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3">
        <f t="shared" si="1"/>
        <v>0</v>
      </c>
    </row>
    <row r="38" spans="1:21" s="10" customFormat="1" ht="14.5" hidden="1" x14ac:dyDescent="0.35">
      <c r="A38" s="41"/>
      <c r="B38" s="16"/>
      <c r="C38" s="28"/>
      <c r="D38" s="28"/>
      <c r="E38" s="30"/>
      <c r="F38" s="27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3">
        <f t="shared" si="1"/>
        <v>0</v>
      </c>
    </row>
    <row r="39" spans="1:21" s="10" customFormat="1" ht="14.5" hidden="1" x14ac:dyDescent="0.35">
      <c r="A39" s="31" t="s">
        <v>20</v>
      </c>
      <c r="B39" s="16"/>
      <c r="C39" s="40"/>
      <c r="D39" s="40"/>
      <c r="E39" s="40"/>
      <c r="F39" s="16">
        <v>17.225000000000001</v>
      </c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3">
        <f t="shared" si="1"/>
        <v>0</v>
      </c>
    </row>
    <row r="40" spans="1:21" s="10" customFormat="1" ht="14.5" hidden="1" x14ac:dyDescent="0.35">
      <c r="A40" s="31"/>
      <c r="B40" s="16"/>
      <c r="C40" s="15"/>
      <c r="D40" s="15"/>
      <c r="E40" s="16"/>
      <c r="F40" s="1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3">
        <f t="shared" si="1"/>
        <v>0</v>
      </c>
    </row>
    <row r="41" spans="1:21" s="10" customFormat="1" ht="14.5" hidden="1" x14ac:dyDescent="0.35">
      <c r="A41" s="9" t="s">
        <v>8</v>
      </c>
      <c r="B41" s="16"/>
      <c r="C41" s="15"/>
      <c r="D41" s="15"/>
      <c r="E41" s="16"/>
      <c r="F41" s="1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3">
        <f t="shared" si="1"/>
        <v>0</v>
      </c>
    </row>
    <row r="42" spans="1:21" s="18" customFormat="1" ht="14.5" hidden="1" x14ac:dyDescent="0.35">
      <c r="A42" s="15" t="s">
        <v>27</v>
      </c>
      <c r="B42" s="16"/>
      <c r="C42" s="28"/>
      <c r="D42" s="28"/>
      <c r="E42" s="30"/>
      <c r="F42" s="1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3">
        <f t="shared" si="1"/>
        <v>0</v>
      </c>
    </row>
    <row r="43" spans="1:21" s="10" customFormat="1" ht="14.5" hidden="1" x14ac:dyDescent="0.35">
      <c r="A43" s="31" t="s">
        <v>28</v>
      </c>
      <c r="B43" s="42"/>
      <c r="C43" s="15"/>
      <c r="D43" s="15"/>
      <c r="E43" s="15"/>
      <c r="F43" s="15">
        <v>17.245000000000001</v>
      </c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3">
        <f t="shared" si="1"/>
        <v>0</v>
      </c>
    </row>
    <row r="44" spans="1:21" s="18" customFormat="1" ht="14.5" hidden="1" x14ac:dyDescent="0.35">
      <c r="A44" s="31" t="s">
        <v>28</v>
      </c>
      <c r="B44" s="16"/>
      <c r="C44" s="15"/>
      <c r="D44" s="15"/>
      <c r="E44" s="15"/>
      <c r="F44" s="15">
        <v>17.245000000000001</v>
      </c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3">
        <f t="shared" si="1"/>
        <v>0</v>
      </c>
    </row>
    <row r="45" spans="1:21" s="18" customFormat="1" ht="14.5" hidden="1" x14ac:dyDescent="0.35">
      <c r="A45" s="31" t="s">
        <v>28</v>
      </c>
      <c r="B45" s="16"/>
      <c r="C45" s="15"/>
      <c r="D45" s="15"/>
      <c r="E45" s="15"/>
      <c r="F45" s="15">
        <v>17.245000000000001</v>
      </c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3">
        <f t="shared" si="1"/>
        <v>0</v>
      </c>
    </row>
    <row r="46" spans="1:21" s="18" customFormat="1" ht="14.5" hidden="1" x14ac:dyDescent="0.35">
      <c r="A46" s="38"/>
      <c r="B46" s="42"/>
      <c r="C46" s="15"/>
      <c r="D46" s="15"/>
      <c r="E46" s="15"/>
      <c r="F46" s="1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3">
        <f t="shared" si="1"/>
        <v>0</v>
      </c>
    </row>
    <row r="47" spans="1:21" s="18" customFormat="1" ht="14.5" hidden="1" x14ac:dyDescent="0.35">
      <c r="A47" s="38"/>
      <c r="B47" s="16"/>
      <c r="C47" s="15"/>
      <c r="D47" s="15"/>
      <c r="E47" s="15"/>
      <c r="F47" s="1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3">
        <f t="shared" si="1"/>
        <v>0</v>
      </c>
    </row>
    <row r="48" spans="1:21" s="18" customFormat="1" ht="14.5" hidden="1" x14ac:dyDescent="0.35">
      <c r="A48" s="38"/>
      <c r="B48" s="16"/>
      <c r="C48" s="15"/>
      <c r="D48" s="15"/>
      <c r="E48" s="15"/>
      <c r="F48" s="1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3">
        <f t="shared" si="1"/>
        <v>0</v>
      </c>
    </row>
    <row r="49" spans="1:22" s="10" customFormat="1" ht="14.5" hidden="1" x14ac:dyDescent="0.35">
      <c r="A49" s="20"/>
      <c r="B49" s="11"/>
      <c r="C49" s="12"/>
      <c r="D49" s="12"/>
      <c r="E49" s="13"/>
      <c r="F49" s="14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3">
        <f t="shared" si="1"/>
        <v>0</v>
      </c>
    </row>
    <row r="50" spans="1:22" s="10" customFormat="1" ht="14.5" hidden="1" x14ac:dyDescent="0.35">
      <c r="A50" s="29" t="s">
        <v>8</v>
      </c>
      <c r="B50" s="16"/>
      <c r="C50" s="28"/>
      <c r="D50" s="28"/>
      <c r="E50" s="30"/>
      <c r="F50" s="1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3">
        <f t="shared" si="1"/>
        <v>0</v>
      </c>
    </row>
    <row r="51" spans="1:22" s="10" customFormat="1" ht="14.5" hidden="1" x14ac:dyDescent="0.35">
      <c r="A51" s="15" t="s">
        <v>61</v>
      </c>
      <c r="B51" s="16"/>
      <c r="C51" s="28"/>
      <c r="D51" s="28"/>
      <c r="E51" s="30"/>
      <c r="F51" s="1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3">
        <f t="shared" si="1"/>
        <v>0</v>
      </c>
    </row>
    <row r="52" spans="1:22" s="10" customFormat="1" ht="14.5" hidden="1" x14ac:dyDescent="0.35">
      <c r="A52" s="72" t="s">
        <v>62</v>
      </c>
      <c r="B52" s="70" t="s">
        <v>63</v>
      </c>
      <c r="C52" s="15" t="s">
        <v>64</v>
      </c>
      <c r="D52" s="15" t="s">
        <v>65</v>
      </c>
      <c r="E52" s="15" t="s">
        <v>66</v>
      </c>
      <c r="F52" s="15">
        <v>17.225000000000001</v>
      </c>
      <c r="G52" s="35"/>
      <c r="H52" s="35"/>
      <c r="I52" s="35">
        <f>499305.36-1</f>
        <v>499304.36</v>
      </c>
      <c r="J52" s="35"/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3">
        <f>SUM(H52:I52)</f>
        <v>499304.36</v>
      </c>
      <c r="V52" s="50"/>
    </row>
    <row r="53" spans="1:22" s="10" customFormat="1" ht="14.5" hidden="1" x14ac:dyDescent="0.35">
      <c r="A53" s="72" t="s">
        <v>62</v>
      </c>
      <c r="B53" s="73" t="s">
        <v>67</v>
      </c>
      <c r="C53" s="15" t="s">
        <v>64</v>
      </c>
      <c r="D53" s="15" t="s">
        <v>65</v>
      </c>
      <c r="E53" s="15" t="s">
        <v>66</v>
      </c>
      <c r="F53" s="15">
        <v>17.225000000000001</v>
      </c>
      <c r="G53" s="35"/>
      <c r="H53" s="35"/>
      <c r="I53" s="35">
        <v>1</v>
      </c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3">
        <f>SUM(H53:I53)</f>
        <v>1</v>
      </c>
      <c r="V53" s="46"/>
    </row>
    <row r="54" spans="1:22" s="10" customFormat="1" ht="14.5" hidden="1" x14ac:dyDescent="0.35">
      <c r="A54" s="47"/>
      <c r="B54" s="16"/>
      <c r="C54" s="27"/>
      <c r="D54" s="27"/>
      <c r="E54" s="15"/>
      <c r="F54" s="1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3">
        <f t="shared" ref="U54:U64" si="2">SUM(G54:G54)</f>
        <v>0</v>
      </c>
    </row>
    <row r="55" spans="1:22" s="10" customFormat="1" ht="14.5" hidden="1" x14ac:dyDescent="0.35">
      <c r="A55" s="38"/>
      <c r="B55" s="16"/>
      <c r="C55" s="15"/>
      <c r="D55" s="15"/>
      <c r="E55" s="15"/>
      <c r="F55" s="15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3">
        <f t="shared" si="2"/>
        <v>0</v>
      </c>
    </row>
    <row r="56" spans="1:22" s="18" customFormat="1" ht="14.5" hidden="1" x14ac:dyDescent="0.35">
      <c r="A56" s="38"/>
      <c r="B56" s="16"/>
      <c r="C56" s="15"/>
      <c r="D56" s="15"/>
      <c r="E56" s="15"/>
      <c r="F56" s="15"/>
      <c r="G56" s="35"/>
      <c r="H56" s="35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3">
        <f t="shared" si="2"/>
        <v>0</v>
      </c>
    </row>
    <row r="57" spans="1:22" s="18" customFormat="1" ht="14.5" hidden="1" x14ac:dyDescent="0.35">
      <c r="A57" s="38"/>
      <c r="B57" s="16"/>
      <c r="C57" s="15"/>
      <c r="D57" s="15"/>
      <c r="E57" s="15"/>
      <c r="F57" s="15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3">
        <f t="shared" si="2"/>
        <v>0</v>
      </c>
      <c r="V57" s="60"/>
    </row>
    <row r="58" spans="1:22" s="18" customFormat="1" ht="14.5" hidden="1" x14ac:dyDescent="0.35">
      <c r="A58" s="19"/>
      <c r="B58" s="16"/>
      <c r="C58" s="28"/>
      <c r="D58" s="28"/>
      <c r="E58" s="28"/>
      <c r="F58" s="16"/>
      <c r="G58" s="35"/>
      <c r="H58" s="35"/>
      <c r="I58" s="35"/>
      <c r="J58" s="35"/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3">
        <f t="shared" si="2"/>
        <v>0</v>
      </c>
    </row>
    <row r="59" spans="1:22" s="18" customFormat="1" ht="14.5" hidden="1" x14ac:dyDescent="0.35">
      <c r="A59" s="31"/>
      <c r="B59" s="16"/>
      <c r="C59" s="15"/>
      <c r="D59" s="48"/>
      <c r="E59" s="15"/>
      <c r="F59" s="15"/>
      <c r="G59" s="35"/>
      <c r="H59" s="35"/>
      <c r="I59" s="35"/>
      <c r="J59" s="35"/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33">
        <f t="shared" si="2"/>
        <v>0</v>
      </c>
    </row>
    <row r="60" spans="1:22" s="18" customFormat="1" ht="14.5" hidden="1" x14ac:dyDescent="0.35">
      <c r="A60" s="31"/>
      <c r="B60" s="16"/>
      <c r="C60" s="15"/>
      <c r="D60" s="15"/>
      <c r="E60" s="15"/>
      <c r="F60" s="1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3">
        <f t="shared" si="2"/>
        <v>0</v>
      </c>
    </row>
    <row r="61" spans="1:22" s="18" customFormat="1" ht="14.5" hidden="1" x14ac:dyDescent="0.35">
      <c r="A61" s="31"/>
      <c r="B61" s="16"/>
      <c r="C61" s="15"/>
      <c r="D61" s="48"/>
      <c r="E61" s="15"/>
      <c r="F61" s="1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3">
        <f t="shared" si="2"/>
        <v>0</v>
      </c>
    </row>
    <row r="62" spans="1:22" s="10" customFormat="1" ht="14.5" x14ac:dyDescent="0.35">
      <c r="A62" s="17"/>
      <c r="B62" s="11"/>
      <c r="C62" s="12"/>
      <c r="D62" s="12"/>
      <c r="E62" s="12"/>
      <c r="F62" s="14"/>
      <c r="G62" s="36"/>
      <c r="H62" s="36"/>
      <c r="I62" s="36"/>
      <c r="J62" s="36"/>
      <c r="K62" s="36"/>
      <c r="L62" s="36"/>
      <c r="M62" s="36"/>
      <c r="N62" s="36"/>
      <c r="O62" s="36"/>
      <c r="P62" s="36"/>
      <c r="Q62" s="36"/>
      <c r="R62" s="36"/>
      <c r="S62" s="36"/>
      <c r="T62" s="36"/>
      <c r="U62" s="33">
        <f t="shared" si="2"/>
        <v>0</v>
      </c>
    </row>
    <row r="63" spans="1:22" s="10" customFormat="1" ht="14.5" x14ac:dyDescent="0.35">
      <c r="A63" s="29" t="s">
        <v>8</v>
      </c>
      <c r="B63" s="11"/>
      <c r="C63" s="12"/>
      <c r="D63" s="12"/>
      <c r="E63" s="12"/>
      <c r="F63" s="14"/>
      <c r="G63" s="36"/>
      <c r="H63" s="36"/>
      <c r="I63" s="36"/>
      <c r="J63" s="36"/>
      <c r="K63" s="36"/>
      <c r="L63" s="36"/>
      <c r="M63" s="36"/>
      <c r="N63" s="36"/>
      <c r="O63" s="36"/>
      <c r="P63" s="36"/>
      <c r="Q63" s="36"/>
      <c r="R63" s="36"/>
      <c r="S63" s="36"/>
      <c r="T63" s="36"/>
      <c r="U63" s="33">
        <f t="shared" si="2"/>
        <v>0</v>
      </c>
    </row>
    <row r="64" spans="1:22" s="10" customFormat="1" ht="14.5" x14ac:dyDescent="0.35">
      <c r="A64" s="15" t="s">
        <v>47</v>
      </c>
      <c r="B64" s="11"/>
      <c r="C64" s="12"/>
      <c r="D64" s="12"/>
      <c r="E64" s="13"/>
      <c r="F64" s="14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3">
        <f t="shared" si="2"/>
        <v>0</v>
      </c>
    </row>
    <row r="65" spans="1:21" s="10" customFormat="1" ht="14.5" hidden="1" x14ac:dyDescent="0.35">
      <c r="A65" s="19" t="s">
        <v>26</v>
      </c>
      <c r="B65" s="16" t="s">
        <v>76</v>
      </c>
      <c r="C65" s="15" t="s">
        <v>94</v>
      </c>
      <c r="D65" s="15" t="s">
        <v>95</v>
      </c>
      <c r="E65" s="15" t="s">
        <v>96</v>
      </c>
      <c r="F65" s="16">
        <v>17.207000000000001</v>
      </c>
      <c r="G65" s="35"/>
      <c r="H65" s="35"/>
      <c r="I65" s="35"/>
      <c r="J65" s="35"/>
      <c r="K65" s="35"/>
      <c r="L65" s="35"/>
      <c r="M65" s="35"/>
      <c r="N65" s="35">
        <f>718349-1</f>
        <v>718348</v>
      </c>
      <c r="O65" s="35"/>
      <c r="P65" s="35"/>
      <c r="Q65" s="35"/>
      <c r="R65" s="35"/>
      <c r="S65" s="35"/>
      <c r="T65" s="35"/>
      <c r="U65" s="33">
        <f>N65</f>
        <v>718348</v>
      </c>
    </row>
    <row r="66" spans="1:21" s="18" customFormat="1" ht="14.5" hidden="1" x14ac:dyDescent="0.35">
      <c r="A66" s="19" t="s">
        <v>26</v>
      </c>
      <c r="B66" s="16" t="s">
        <v>79</v>
      </c>
      <c r="C66" s="15" t="s">
        <v>94</v>
      </c>
      <c r="D66" s="15" t="s">
        <v>95</v>
      </c>
      <c r="E66" s="15" t="s">
        <v>96</v>
      </c>
      <c r="F66" s="16">
        <v>17.207000000000001</v>
      </c>
      <c r="G66" s="36"/>
      <c r="H66" s="36"/>
      <c r="I66" s="36"/>
      <c r="J66" s="36"/>
      <c r="K66" s="36"/>
      <c r="L66" s="36"/>
      <c r="M66" s="36"/>
      <c r="N66" s="36">
        <v>1</v>
      </c>
      <c r="O66" s="36"/>
      <c r="P66" s="36"/>
      <c r="Q66" s="36"/>
      <c r="R66" s="36"/>
      <c r="S66" s="36"/>
      <c r="T66" s="36"/>
      <c r="U66" s="33">
        <f t="shared" ref="U66:U68" si="3">N66</f>
        <v>1</v>
      </c>
    </row>
    <row r="67" spans="1:21" s="18" customFormat="1" ht="14.5" hidden="1" x14ac:dyDescent="0.35">
      <c r="A67" s="19" t="s">
        <v>17</v>
      </c>
      <c r="B67" s="16" t="s">
        <v>76</v>
      </c>
      <c r="C67" s="15" t="s">
        <v>94</v>
      </c>
      <c r="D67" s="15" t="s">
        <v>95</v>
      </c>
      <c r="E67" s="15" t="s">
        <v>97</v>
      </c>
      <c r="F67" s="16" t="s">
        <v>13</v>
      </c>
      <c r="G67" s="36"/>
      <c r="H67" s="36"/>
      <c r="I67" s="36"/>
      <c r="J67" s="36"/>
      <c r="K67" s="36"/>
      <c r="L67" s="36"/>
      <c r="M67" s="36"/>
      <c r="N67" s="36">
        <f>61858-1</f>
        <v>61857</v>
      </c>
      <c r="O67" s="36"/>
      <c r="P67" s="36"/>
      <c r="Q67" s="36"/>
      <c r="R67" s="36"/>
      <c r="S67" s="36"/>
      <c r="T67" s="36"/>
      <c r="U67" s="33">
        <f t="shared" si="3"/>
        <v>61857</v>
      </c>
    </row>
    <row r="68" spans="1:21" s="10" customFormat="1" ht="14.5" hidden="1" x14ac:dyDescent="0.35">
      <c r="A68" s="19" t="s">
        <v>17</v>
      </c>
      <c r="B68" s="16" t="s">
        <v>79</v>
      </c>
      <c r="C68" s="15" t="s">
        <v>94</v>
      </c>
      <c r="D68" s="15" t="s">
        <v>95</v>
      </c>
      <c r="E68" s="15" t="s">
        <v>97</v>
      </c>
      <c r="F68" s="16" t="s">
        <v>13</v>
      </c>
      <c r="G68" s="36"/>
      <c r="H68" s="36"/>
      <c r="I68" s="36"/>
      <c r="J68" s="36"/>
      <c r="K68" s="36"/>
      <c r="L68" s="36"/>
      <c r="M68" s="36"/>
      <c r="N68" s="36">
        <v>1</v>
      </c>
      <c r="O68" s="36"/>
      <c r="P68" s="36"/>
      <c r="Q68" s="36"/>
      <c r="R68" s="36"/>
      <c r="S68" s="36"/>
      <c r="T68" s="36"/>
      <c r="U68" s="33">
        <f t="shared" si="3"/>
        <v>1</v>
      </c>
    </row>
    <row r="69" spans="1:21" s="10" customFormat="1" ht="14.5" hidden="1" x14ac:dyDescent="0.35">
      <c r="A69" s="39" t="s">
        <v>18</v>
      </c>
      <c r="B69" s="16"/>
      <c r="C69" s="15"/>
      <c r="D69" s="27"/>
      <c r="E69" s="15"/>
      <c r="F69" s="16" t="s">
        <v>30</v>
      </c>
      <c r="G69" s="36"/>
      <c r="H69" s="36"/>
      <c r="I69" s="36"/>
      <c r="J69" s="36"/>
      <c r="K69" s="36"/>
      <c r="L69" s="36"/>
      <c r="M69" s="36"/>
      <c r="N69" s="36"/>
      <c r="O69" s="36"/>
      <c r="P69" s="36"/>
      <c r="Q69" s="36"/>
      <c r="R69" s="36"/>
      <c r="S69" s="36"/>
      <c r="T69" s="36"/>
      <c r="U69" s="33">
        <f t="shared" ref="U69:U77" si="4">SUM(G69:G69)</f>
        <v>0</v>
      </c>
    </row>
    <row r="70" spans="1:21" s="10" customFormat="1" ht="14.5" hidden="1" x14ac:dyDescent="0.35">
      <c r="A70" s="39" t="s">
        <v>21</v>
      </c>
      <c r="B70" s="16"/>
      <c r="C70" s="15"/>
      <c r="D70" s="15"/>
      <c r="E70" s="15"/>
      <c r="F70" s="16"/>
      <c r="G70" s="36"/>
      <c r="H70" s="36"/>
      <c r="I70" s="36"/>
      <c r="J70" s="36"/>
      <c r="K70" s="36"/>
      <c r="L70" s="36"/>
      <c r="M70" s="36"/>
      <c r="N70" s="36"/>
      <c r="O70" s="36"/>
      <c r="P70" s="36"/>
      <c r="Q70" s="36"/>
      <c r="R70" s="36"/>
      <c r="S70" s="36"/>
      <c r="T70" s="36"/>
      <c r="U70" s="33">
        <f t="shared" si="4"/>
        <v>0</v>
      </c>
    </row>
    <row r="71" spans="1:21" s="10" customFormat="1" ht="14.5" hidden="1" x14ac:dyDescent="0.35">
      <c r="A71" s="39" t="s">
        <v>22</v>
      </c>
      <c r="B71" s="16"/>
      <c r="C71" s="15"/>
      <c r="D71" s="15"/>
      <c r="E71" s="15"/>
      <c r="F71" s="16" t="s">
        <v>15</v>
      </c>
      <c r="G71" s="36"/>
      <c r="H71" s="36"/>
      <c r="I71" s="36"/>
      <c r="J71" s="36"/>
      <c r="K71" s="36"/>
      <c r="L71" s="36"/>
      <c r="M71" s="36"/>
      <c r="N71" s="36"/>
      <c r="O71" s="36"/>
      <c r="P71" s="36"/>
      <c r="Q71" s="36"/>
      <c r="R71" s="36"/>
      <c r="S71" s="36"/>
      <c r="T71" s="36"/>
      <c r="U71" s="33">
        <f t="shared" si="4"/>
        <v>0</v>
      </c>
    </row>
    <row r="72" spans="1:21" s="10" customFormat="1" ht="14.5" hidden="1" x14ac:dyDescent="0.35">
      <c r="A72" s="39" t="s">
        <v>23</v>
      </c>
      <c r="B72" s="44"/>
      <c r="C72" s="49"/>
      <c r="D72" s="49"/>
      <c r="E72" s="49"/>
      <c r="F72" s="16" t="s">
        <v>15</v>
      </c>
      <c r="G72" s="36"/>
      <c r="H72" s="36"/>
      <c r="I72" s="36"/>
      <c r="J72" s="36"/>
      <c r="K72" s="36"/>
      <c r="L72" s="36"/>
      <c r="M72" s="36"/>
      <c r="N72" s="36"/>
      <c r="O72" s="36"/>
      <c r="P72" s="36"/>
      <c r="Q72" s="36"/>
      <c r="R72" s="36"/>
      <c r="S72" s="36"/>
      <c r="T72" s="36"/>
      <c r="U72" s="33">
        <f t="shared" si="4"/>
        <v>0</v>
      </c>
    </row>
    <row r="73" spans="1:21" s="10" customFormat="1" ht="14.5" hidden="1" x14ac:dyDescent="0.35">
      <c r="A73" s="19" t="s">
        <v>31</v>
      </c>
      <c r="B73" s="44"/>
      <c r="C73" s="49"/>
      <c r="D73" s="15"/>
      <c r="E73" s="49"/>
      <c r="F73" s="16" t="s">
        <v>15</v>
      </c>
      <c r="G73" s="36"/>
      <c r="H73" s="36"/>
      <c r="I73" s="36"/>
      <c r="J73" s="36"/>
      <c r="K73" s="36"/>
      <c r="L73" s="36"/>
      <c r="M73" s="36"/>
      <c r="N73" s="36"/>
      <c r="O73" s="36"/>
      <c r="P73" s="36"/>
      <c r="Q73" s="36"/>
      <c r="R73" s="36"/>
      <c r="S73" s="36"/>
      <c r="T73" s="36"/>
      <c r="U73" s="33">
        <f t="shared" si="4"/>
        <v>0</v>
      </c>
    </row>
    <row r="74" spans="1:21" s="10" customFormat="1" ht="14.5" hidden="1" x14ac:dyDescent="0.35">
      <c r="A74" s="19" t="s">
        <v>31</v>
      </c>
      <c r="B74" s="44"/>
      <c r="C74" s="49"/>
      <c r="D74" s="15"/>
      <c r="E74" s="49"/>
      <c r="F74" s="16" t="s">
        <v>15</v>
      </c>
      <c r="G74" s="36"/>
      <c r="H74" s="36"/>
      <c r="I74" s="36"/>
      <c r="J74" s="36"/>
      <c r="K74" s="36"/>
      <c r="L74" s="36"/>
      <c r="M74" s="36"/>
      <c r="N74" s="36"/>
      <c r="O74" s="36"/>
      <c r="P74" s="36"/>
      <c r="Q74" s="36"/>
      <c r="R74" s="36"/>
      <c r="S74" s="36"/>
      <c r="T74" s="36"/>
      <c r="U74" s="33">
        <f t="shared" si="4"/>
        <v>0</v>
      </c>
    </row>
    <row r="75" spans="1:21" s="10" customFormat="1" ht="14.5" hidden="1" x14ac:dyDescent="0.35">
      <c r="A75" s="39" t="s">
        <v>29</v>
      </c>
      <c r="B75" s="16"/>
      <c r="C75" s="59"/>
      <c r="D75" s="27"/>
      <c r="E75" s="15"/>
      <c r="F75" s="16" t="s">
        <v>15</v>
      </c>
      <c r="G75" s="36"/>
      <c r="H75" s="36"/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36"/>
      <c r="U75" s="33">
        <f t="shared" si="4"/>
        <v>0</v>
      </c>
    </row>
    <row r="76" spans="1:21" s="10" customFormat="1" ht="14.5" hidden="1" x14ac:dyDescent="0.35">
      <c r="A76" s="57" t="s">
        <v>36</v>
      </c>
      <c r="B76" s="16"/>
      <c r="C76" s="58"/>
      <c r="D76" s="58"/>
      <c r="E76" s="58"/>
      <c r="F76" s="16" t="s">
        <v>15</v>
      </c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3">
        <f t="shared" si="4"/>
        <v>0</v>
      </c>
    </row>
    <row r="77" spans="1:21" s="10" customFormat="1" ht="14.5" hidden="1" x14ac:dyDescent="0.35">
      <c r="A77" s="39" t="s">
        <v>49</v>
      </c>
      <c r="B77" s="70" t="s">
        <v>50</v>
      </c>
      <c r="C77" s="15" t="s">
        <v>51</v>
      </c>
      <c r="D77" s="27" t="s">
        <v>37</v>
      </c>
      <c r="E77" s="15" t="s">
        <v>38</v>
      </c>
      <c r="F77" s="16">
        <v>10.561</v>
      </c>
      <c r="G77" s="36">
        <v>17753.230000000003</v>
      </c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6"/>
      <c r="S77" s="36"/>
      <c r="T77" s="36"/>
      <c r="U77" s="33">
        <f t="shared" si="4"/>
        <v>17753.230000000003</v>
      </c>
    </row>
    <row r="78" spans="1:21" s="10" customFormat="1" ht="14.5" x14ac:dyDescent="0.35">
      <c r="A78" s="19" t="s">
        <v>56</v>
      </c>
      <c r="B78" s="70" t="s">
        <v>63</v>
      </c>
      <c r="C78" s="15" t="s">
        <v>57</v>
      </c>
      <c r="D78" s="15" t="s">
        <v>58</v>
      </c>
      <c r="E78" s="15" t="s">
        <v>59</v>
      </c>
      <c r="F78" s="16" t="s">
        <v>15</v>
      </c>
      <c r="G78" s="36"/>
      <c r="H78" s="36">
        <v>61820.147171086384</v>
      </c>
      <c r="I78" s="36"/>
      <c r="J78" s="36"/>
      <c r="K78" s="36"/>
      <c r="L78" s="36"/>
      <c r="M78" s="36"/>
      <c r="N78" s="36"/>
      <c r="O78" s="36"/>
      <c r="P78" s="36"/>
      <c r="Q78" s="36"/>
      <c r="R78" s="36"/>
      <c r="S78" s="36"/>
      <c r="T78" s="36">
        <v>33250</v>
      </c>
      <c r="U78" s="33">
        <f>SUM(H78:T78)</f>
        <v>95070.147171086384</v>
      </c>
    </row>
    <row r="79" spans="1:21" s="10" customFormat="1" ht="14.5" x14ac:dyDescent="0.35">
      <c r="A79" s="17"/>
      <c r="B79" s="17"/>
      <c r="C79" s="17"/>
      <c r="D79" s="14"/>
      <c r="E79" s="14"/>
      <c r="F79" s="14"/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3">
        <f>SUM(G79:G79)</f>
        <v>0</v>
      </c>
    </row>
    <row r="80" spans="1:21" s="10" customFormat="1" ht="14.5" x14ac:dyDescent="0.35">
      <c r="A80" s="19" t="s">
        <v>0</v>
      </c>
      <c r="B80" s="19"/>
      <c r="C80" s="21"/>
      <c r="D80" s="21"/>
      <c r="E80" s="21"/>
      <c r="F80" s="21"/>
      <c r="G80" s="35">
        <f>SUM(G6:G79)</f>
        <v>17753.230000000003</v>
      </c>
      <c r="H80" s="35">
        <f>SUM(H78:H79)</f>
        <v>61820.147171086384</v>
      </c>
      <c r="I80" s="35">
        <f>SUM(I50:I58)</f>
        <v>499305.36</v>
      </c>
      <c r="J80" s="35">
        <f>SUM(J7:J62)</f>
        <v>2284448</v>
      </c>
      <c r="K80" s="35">
        <f>SUM(K12:K13)</f>
        <v>203503</v>
      </c>
      <c r="L80" s="35">
        <f>SUM(L6:L78)</f>
        <v>95000</v>
      </c>
      <c r="M80" s="35">
        <f>SUM(M10:M11)</f>
        <v>355793</v>
      </c>
      <c r="N80" s="35">
        <f>SUM(N63:N79)</f>
        <v>780207</v>
      </c>
      <c r="O80" s="35">
        <f>SUM(O19:O23)</f>
        <v>10000</v>
      </c>
      <c r="P80" s="35">
        <f>SUM(P10:P19)</f>
        <v>808475</v>
      </c>
      <c r="Q80" s="35">
        <f>SUM(Q29:Q32)</f>
        <v>746713.5</v>
      </c>
      <c r="R80" s="35">
        <f>SUM(R15:R32)</f>
        <v>1589982</v>
      </c>
      <c r="S80" s="35">
        <f>SUM(S29:S32)</f>
        <v>746713.5</v>
      </c>
      <c r="T80" s="35">
        <f>SUM(T64:T79)</f>
        <v>33250</v>
      </c>
      <c r="U80" s="33"/>
    </row>
    <row r="81" spans="1:21" s="10" customFormat="1" ht="14.5" x14ac:dyDescent="0.35">
      <c r="A81" s="22"/>
      <c r="B81" s="22"/>
      <c r="C81" s="23"/>
      <c r="D81" s="23"/>
      <c r="E81" s="23"/>
      <c r="F81" s="23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5"/>
    </row>
    <row r="82" spans="1:21" s="10" customFormat="1" ht="14.5" x14ac:dyDescent="0.35">
      <c r="A82" s="18" t="s">
        <v>9</v>
      </c>
      <c r="C82" s="26"/>
      <c r="D82" s="26"/>
      <c r="E82" s="26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</row>
    <row r="83" spans="1:21" s="10" customFormat="1" ht="14.5" hidden="1" x14ac:dyDescent="0.35">
      <c r="A83" s="18" t="s">
        <v>52</v>
      </c>
      <c r="C83" s="26"/>
      <c r="D83" s="26"/>
      <c r="E83" s="26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</row>
    <row r="84" spans="1:21" s="10" customFormat="1" ht="14.5" hidden="1" x14ac:dyDescent="0.35">
      <c r="A84" s="22" t="s">
        <v>53</v>
      </c>
      <c r="C84" s="26"/>
      <c r="D84" s="26"/>
      <c r="E84" s="26"/>
      <c r="F84" s="26"/>
      <c r="G84" s="26"/>
      <c r="H84" s="26"/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</row>
    <row r="85" spans="1:21" s="10" customFormat="1" ht="14.5" hidden="1" x14ac:dyDescent="0.35">
      <c r="A85" s="18" t="s">
        <v>54</v>
      </c>
      <c r="C85" s="26"/>
      <c r="D85" s="26"/>
      <c r="E85" s="26"/>
      <c r="F85" s="26"/>
      <c r="G85" s="26"/>
      <c r="H85" s="26"/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</row>
    <row r="86" spans="1:21" s="10" customFormat="1" ht="14.5" hidden="1" x14ac:dyDescent="0.35">
      <c r="A86" s="18" t="s">
        <v>55</v>
      </c>
      <c r="C86" s="26"/>
      <c r="D86" s="26"/>
      <c r="E86" s="26"/>
      <c r="F86" s="26"/>
      <c r="G86" s="26"/>
      <c r="H86" s="26"/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</row>
    <row r="87" spans="1:21" s="10" customFormat="1" ht="14.5" hidden="1" x14ac:dyDescent="0.35">
      <c r="A87" s="18" t="s">
        <v>69</v>
      </c>
      <c r="C87" s="26"/>
      <c r="D87" s="26"/>
      <c r="E87" s="26"/>
      <c r="F87" s="26"/>
      <c r="G87" s="26"/>
      <c r="H87" s="26"/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</row>
    <row r="88" spans="1:21" s="10" customFormat="1" ht="14.5" hidden="1" x14ac:dyDescent="0.35">
      <c r="A88" s="18" t="s">
        <v>70</v>
      </c>
      <c r="C88" s="26"/>
      <c r="D88" s="26"/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</row>
    <row r="89" spans="1:21" s="10" customFormat="1" ht="14.5" hidden="1" x14ac:dyDescent="0.35">
      <c r="A89" s="18" t="s">
        <v>72</v>
      </c>
      <c r="C89" s="26"/>
      <c r="D89" s="26"/>
      <c r="E89" s="26"/>
      <c r="F89" s="26"/>
      <c r="G89" s="26"/>
      <c r="H89" s="26"/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</row>
    <row r="90" spans="1:21" s="10" customFormat="1" ht="14.5" hidden="1" x14ac:dyDescent="0.35">
      <c r="A90" s="18" t="s">
        <v>73</v>
      </c>
      <c r="C90" s="26"/>
      <c r="D90" s="26"/>
      <c r="E90" s="26"/>
      <c r="F90" s="26"/>
      <c r="G90" s="26"/>
      <c r="H90" s="26"/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</row>
    <row r="91" spans="1:21" s="10" customFormat="1" ht="14.5" hidden="1" x14ac:dyDescent="0.35">
      <c r="A91" s="18" t="s">
        <v>81</v>
      </c>
      <c r="C91" s="26"/>
      <c r="D91" s="26"/>
      <c r="E91" s="26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</row>
    <row r="92" spans="1:21" s="10" customFormat="1" ht="14.5" hidden="1" x14ac:dyDescent="0.35">
      <c r="A92" s="18" t="s">
        <v>82</v>
      </c>
      <c r="C92" s="26"/>
      <c r="D92" s="26"/>
      <c r="E92" s="26"/>
      <c r="F92" s="26"/>
      <c r="G92" s="26"/>
      <c r="H92" s="26"/>
      <c r="I92" s="26"/>
      <c r="J92" s="26"/>
      <c r="K92" s="26"/>
      <c r="L92" s="26"/>
      <c r="M92" s="26"/>
      <c r="N92" s="26"/>
      <c r="O92" s="26"/>
      <c r="P92" s="26"/>
      <c r="Q92" s="26"/>
      <c r="R92" s="26"/>
      <c r="S92" s="26"/>
      <c r="T92" s="26"/>
    </row>
    <row r="93" spans="1:21" s="10" customFormat="1" ht="14.5" hidden="1" x14ac:dyDescent="0.35">
      <c r="A93" s="18" t="s">
        <v>86</v>
      </c>
      <c r="C93" s="26"/>
      <c r="D93" s="26"/>
      <c r="E93" s="26"/>
      <c r="F93" s="26"/>
      <c r="G93" s="26"/>
      <c r="H93" s="26"/>
      <c r="I93" s="26"/>
      <c r="J93" s="26"/>
      <c r="K93" s="26"/>
      <c r="L93" s="26"/>
      <c r="M93" s="26"/>
      <c r="N93" s="26"/>
      <c r="O93" s="26"/>
      <c r="P93" s="26"/>
      <c r="Q93" s="26"/>
      <c r="R93" s="26"/>
      <c r="S93" s="26"/>
      <c r="T93" s="26"/>
    </row>
    <row r="94" spans="1:21" s="10" customFormat="1" ht="14.5" hidden="1" x14ac:dyDescent="0.35">
      <c r="A94" s="18" t="s">
        <v>102</v>
      </c>
      <c r="C94" s="26"/>
      <c r="D94" s="26"/>
      <c r="E94" s="26"/>
      <c r="F94" s="26"/>
      <c r="G94" s="26"/>
      <c r="H94" s="26"/>
      <c r="I94" s="26"/>
      <c r="J94" s="26"/>
      <c r="K94" s="26"/>
      <c r="L94" s="26"/>
      <c r="M94" s="26"/>
      <c r="N94" s="26"/>
      <c r="O94" s="26"/>
      <c r="P94" s="26"/>
      <c r="Q94" s="26"/>
      <c r="R94" s="26"/>
      <c r="S94" s="26"/>
      <c r="T94" s="26"/>
    </row>
    <row r="95" spans="1:21" s="10" customFormat="1" ht="14.5" hidden="1" x14ac:dyDescent="0.35">
      <c r="A95" s="18" t="s">
        <v>103</v>
      </c>
      <c r="C95" s="26"/>
      <c r="D95" s="26"/>
      <c r="E95" s="26"/>
      <c r="F95" s="26"/>
      <c r="G95" s="26"/>
      <c r="H95" s="26"/>
      <c r="I95" s="26"/>
      <c r="J95" s="26"/>
      <c r="K95" s="26"/>
      <c r="L95" s="26"/>
      <c r="M95" s="26"/>
      <c r="N95" s="26"/>
      <c r="O95" s="26"/>
      <c r="P95" s="26"/>
      <c r="Q95" s="26"/>
      <c r="R95" s="26"/>
      <c r="S95" s="26"/>
      <c r="T95" s="26"/>
    </row>
    <row r="96" spans="1:21" s="10" customFormat="1" ht="14.5" hidden="1" x14ac:dyDescent="0.35">
      <c r="A96" s="18" t="s">
        <v>87</v>
      </c>
      <c r="C96" s="26"/>
      <c r="D96" s="26"/>
      <c r="E96" s="26"/>
      <c r="F96" s="26"/>
      <c r="G96" s="26"/>
      <c r="H96" s="26"/>
      <c r="I96" s="26"/>
      <c r="J96" s="26"/>
      <c r="K96" s="26"/>
      <c r="L96" s="26"/>
      <c r="M96" s="26"/>
      <c r="N96" s="26"/>
      <c r="O96" s="26"/>
      <c r="P96" s="26"/>
      <c r="Q96" s="26"/>
      <c r="R96" s="26"/>
      <c r="S96" s="26"/>
      <c r="T96" s="26"/>
    </row>
    <row r="97" spans="1:20" s="10" customFormat="1" ht="14.5" hidden="1" x14ac:dyDescent="0.35">
      <c r="A97" s="18" t="s">
        <v>104</v>
      </c>
      <c r="C97" s="26"/>
      <c r="D97" s="26"/>
      <c r="E97" s="26"/>
      <c r="F97" s="26"/>
      <c r="G97" s="26"/>
      <c r="H97" s="26"/>
      <c r="I97" s="26"/>
      <c r="J97" s="26"/>
      <c r="K97" s="26"/>
      <c r="L97" s="26"/>
      <c r="M97" s="26"/>
      <c r="N97" s="26"/>
      <c r="O97" s="26"/>
      <c r="P97" s="26"/>
      <c r="Q97" s="26"/>
      <c r="R97" s="26"/>
      <c r="S97" s="26"/>
      <c r="T97" s="26"/>
    </row>
    <row r="98" spans="1:20" s="10" customFormat="1" ht="14.5" hidden="1" x14ac:dyDescent="0.35">
      <c r="A98" s="18" t="s">
        <v>93</v>
      </c>
      <c r="C98" s="26"/>
      <c r="D98" s="26"/>
      <c r="E98" s="26"/>
      <c r="F98" s="26"/>
      <c r="G98" s="26"/>
      <c r="H98" s="26"/>
      <c r="I98" s="26"/>
      <c r="J98" s="26"/>
      <c r="K98" s="26"/>
      <c r="L98" s="26"/>
      <c r="M98" s="26"/>
      <c r="N98" s="26"/>
      <c r="O98" s="26"/>
      <c r="P98" s="26"/>
      <c r="Q98" s="26"/>
      <c r="R98" s="26"/>
      <c r="S98" s="26"/>
      <c r="T98" s="26"/>
    </row>
    <row r="99" spans="1:20" s="10" customFormat="1" ht="14.5" hidden="1" x14ac:dyDescent="0.35">
      <c r="A99" s="18" t="s">
        <v>108</v>
      </c>
      <c r="C99" s="26"/>
      <c r="D99" s="26"/>
      <c r="E99" s="26"/>
      <c r="F99" s="26"/>
      <c r="G99" s="26"/>
      <c r="H99" s="26"/>
      <c r="I99" s="26"/>
      <c r="J99" s="26"/>
      <c r="K99" s="26"/>
      <c r="L99" s="26"/>
      <c r="M99" s="26"/>
      <c r="N99" s="26"/>
      <c r="O99" s="26"/>
      <c r="P99" s="26"/>
      <c r="Q99" s="26"/>
      <c r="R99" s="26"/>
      <c r="S99" s="26"/>
      <c r="T99" s="26"/>
    </row>
    <row r="100" spans="1:20" ht="14.5" hidden="1" x14ac:dyDescent="0.35">
      <c r="A100" s="18" t="s">
        <v>109</v>
      </c>
    </row>
    <row r="101" spans="1:20" ht="14.5" hidden="1" x14ac:dyDescent="0.35">
      <c r="A101" s="18" t="s">
        <v>114</v>
      </c>
    </row>
    <row r="102" spans="1:20" ht="14.5" hidden="1" x14ac:dyDescent="0.35">
      <c r="A102" s="18" t="s">
        <v>111</v>
      </c>
    </row>
    <row r="103" spans="1:20" ht="14.5" hidden="1" x14ac:dyDescent="0.35">
      <c r="A103" s="18" t="s">
        <v>121</v>
      </c>
    </row>
    <row r="104" spans="1:20" ht="14.5" hidden="1" x14ac:dyDescent="0.35">
      <c r="A104" s="18" t="s">
        <v>120</v>
      </c>
    </row>
    <row r="105" spans="1:20" ht="14.5" hidden="1" x14ac:dyDescent="0.35">
      <c r="A105" s="18" t="s">
        <v>124</v>
      </c>
      <c r="B105" s="51"/>
    </row>
    <row r="106" spans="1:20" ht="14.5" hidden="1" x14ac:dyDescent="0.35">
      <c r="A106" s="18" t="s">
        <v>123</v>
      </c>
      <c r="B106" s="52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</row>
    <row r="107" spans="1:20" ht="14.5" hidden="1" x14ac:dyDescent="0.35">
      <c r="A107" s="18" t="s">
        <v>126</v>
      </c>
      <c r="B107" s="52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</row>
    <row r="108" spans="1:20" ht="14.5" hidden="1" x14ac:dyDescent="0.35">
      <c r="A108" s="18" t="s">
        <v>120</v>
      </c>
      <c r="B108" s="52"/>
    </row>
    <row r="109" spans="1:20" ht="14.5" x14ac:dyDescent="0.35">
      <c r="A109" s="18" t="s">
        <v>130</v>
      </c>
      <c r="B109" s="52"/>
    </row>
    <row r="110" spans="1:20" ht="14.5" x14ac:dyDescent="0.35">
      <c r="A110" s="18" t="s">
        <v>129</v>
      </c>
      <c r="B110" s="52"/>
    </row>
    <row r="111" spans="1:20" ht="14.5" x14ac:dyDescent="0.35">
      <c r="A111" s="18"/>
    </row>
    <row r="112" spans="1:20" ht="14.5" x14ac:dyDescent="0.35">
      <c r="A112" s="18"/>
    </row>
    <row r="113" spans="1:1" ht="14.5" x14ac:dyDescent="0.35">
      <c r="A113" s="18"/>
    </row>
    <row r="114" spans="1:1" ht="14.5" x14ac:dyDescent="0.35">
      <c r="A114" s="18"/>
    </row>
    <row r="115" spans="1:1" ht="14.5" x14ac:dyDescent="0.35">
      <c r="A115" s="18"/>
    </row>
    <row r="116" spans="1:1" ht="14.5" x14ac:dyDescent="0.35">
      <c r="A116" s="18"/>
    </row>
    <row r="117" spans="1:1" ht="14.5" x14ac:dyDescent="0.35">
      <c r="A117" s="18"/>
    </row>
    <row r="118" spans="1:1" ht="14.5" x14ac:dyDescent="0.35">
      <c r="A118" s="18"/>
    </row>
    <row r="119" spans="1:1" ht="14.5" x14ac:dyDescent="0.35">
      <c r="A119" s="18"/>
    </row>
    <row r="120" spans="1:1" ht="14.5" x14ac:dyDescent="0.35">
      <c r="A120" s="18"/>
    </row>
    <row r="121" spans="1:1" ht="14.5" x14ac:dyDescent="0.35">
      <c r="A121" s="18"/>
    </row>
    <row r="122" spans="1:1" ht="14.5" x14ac:dyDescent="0.35">
      <c r="A122" s="18"/>
    </row>
    <row r="123" spans="1:1" ht="14.5" x14ac:dyDescent="0.35">
      <c r="A123" s="18"/>
    </row>
    <row r="124" spans="1:1" ht="14.5" x14ac:dyDescent="0.35">
      <c r="A124" s="18"/>
    </row>
    <row r="125" spans="1:1" ht="14.5" x14ac:dyDescent="0.35">
      <c r="A125" s="18"/>
    </row>
  </sheetData>
  <mergeCells count="1">
    <mergeCell ref="B1:G1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F10"/>
  <sheetViews>
    <sheetView showGridLines="0" workbookViewId="0"/>
  </sheetViews>
  <sheetFormatPr defaultRowHeight="12.5" x14ac:dyDescent="0.25"/>
  <cols>
    <col min="1" max="1" width="0.7265625" customWidth="1"/>
    <col min="2" max="2" width="41" customWidth="1"/>
    <col min="3" max="3" width="1" customWidth="1"/>
    <col min="4" max="4" width="3.54296875" customWidth="1"/>
    <col min="5" max="6" width="10.26953125" customWidth="1"/>
  </cols>
  <sheetData>
    <row r="1" spans="2:6" ht="26" x14ac:dyDescent="0.25">
      <c r="B1" s="61" t="s">
        <v>39</v>
      </c>
      <c r="C1" s="61"/>
      <c r="D1" s="65"/>
      <c r="E1" s="65"/>
      <c r="F1" s="65"/>
    </row>
    <row r="2" spans="2:6" ht="13" x14ac:dyDescent="0.25">
      <c r="B2" s="61" t="s">
        <v>40</v>
      </c>
      <c r="C2" s="61"/>
      <c r="D2" s="65"/>
      <c r="E2" s="65"/>
      <c r="F2" s="65"/>
    </row>
    <row r="3" spans="2:6" x14ac:dyDescent="0.25">
      <c r="B3" s="62"/>
      <c r="C3" s="62"/>
      <c r="D3" s="66"/>
      <c r="E3" s="66"/>
      <c r="F3" s="66"/>
    </row>
    <row r="4" spans="2:6" ht="37.5" x14ac:dyDescent="0.25">
      <c r="B4" s="62" t="s">
        <v>41</v>
      </c>
      <c r="C4" s="62"/>
      <c r="D4" s="66"/>
      <c r="E4" s="66"/>
      <c r="F4" s="66"/>
    </row>
    <row r="5" spans="2:6" x14ac:dyDescent="0.25">
      <c r="B5" s="62"/>
      <c r="C5" s="62"/>
      <c r="D5" s="66"/>
      <c r="E5" s="66"/>
      <c r="F5" s="66"/>
    </row>
    <row r="6" spans="2:6" ht="39" x14ac:dyDescent="0.25">
      <c r="B6" s="61" t="s">
        <v>42</v>
      </c>
      <c r="C6" s="61"/>
      <c r="D6" s="65"/>
      <c r="E6" s="65" t="s">
        <v>43</v>
      </c>
      <c r="F6" s="65" t="s">
        <v>44</v>
      </c>
    </row>
    <row r="7" spans="2:6" ht="13" thickBot="1" x14ac:dyDescent="0.3">
      <c r="B7" s="62"/>
      <c r="C7" s="62"/>
      <c r="D7" s="66"/>
      <c r="E7" s="66"/>
      <c r="F7" s="66"/>
    </row>
    <row r="8" spans="2:6" ht="50.5" thickBot="1" x14ac:dyDescent="0.3">
      <c r="B8" s="63" t="s">
        <v>45</v>
      </c>
      <c r="C8" s="64"/>
      <c r="D8" s="67"/>
      <c r="E8" s="67">
        <v>1</v>
      </c>
      <c r="F8" s="68" t="s">
        <v>46</v>
      </c>
    </row>
    <row r="9" spans="2:6" x14ac:dyDescent="0.25">
      <c r="B9" s="62"/>
      <c r="C9" s="62"/>
      <c r="D9" s="66"/>
      <c r="E9" s="66"/>
      <c r="F9" s="66"/>
    </row>
    <row r="10" spans="2:6" x14ac:dyDescent="0.25">
      <c r="B10" s="62"/>
      <c r="C10" s="62"/>
      <c r="D10" s="66"/>
      <c r="E10" s="66"/>
      <c r="F10" s="66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CFAD439-7FB5-466C-8747-97E42FBA67C9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F32A988B-A2E4-4223-9CC0-F232F59E9CF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3B08E61-9208-49B1-8FDC-E96F99C2BD2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HAMPDEN</vt:lpstr>
      <vt:lpstr>Sheet1</vt:lpstr>
      <vt:lpstr>HAMPDEN!Print_Area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Ruiz, Milly (EOL)</cp:lastModifiedBy>
  <cp:lastPrinted>2019-01-09T17:05:16Z</cp:lastPrinted>
  <dcterms:created xsi:type="dcterms:W3CDTF">2000-04-13T13:33:42Z</dcterms:created>
  <dcterms:modified xsi:type="dcterms:W3CDTF">2023-01-12T15:42:16Z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0x01010019E1CDE7E68C5A479A527F2656C342CA</vt:lpwstr>
  </property>
</Properties>
</file>