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0" documentId="8_{9E2EFEB5-2E9D-4324-B75C-D6A4A0F0C2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5" i="2" l="1"/>
  <c r="AA85" i="2"/>
  <c r="Z85" i="2"/>
  <c r="AB74" i="2"/>
  <c r="AB73" i="2"/>
  <c r="Y85" i="2"/>
  <c r="X85" i="2"/>
  <c r="AB83" i="2"/>
  <c r="W85" i="2" l="1"/>
  <c r="AB70" i="2"/>
  <c r="AB71" i="2"/>
  <c r="AB72" i="2"/>
  <c r="AB69" i="2"/>
  <c r="AB44" i="2"/>
  <c r="V43" i="2"/>
  <c r="V85" i="2" s="1"/>
  <c r="U85" i="2"/>
  <c r="AB80" i="2"/>
  <c r="AB31" i="2"/>
  <c r="T85" i="2"/>
  <c r="S15" i="2"/>
  <c r="AB15" i="2" s="1"/>
  <c r="AB16" i="2"/>
  <c r="R85" i="2"/>
  <c r="Q18" i="2"/>
  <c r="AB18" i="2" s="1"/>
  <c r="AB19" i="2"/>
  <c r="AB43" i="2" l="1"/>
  <c r="S85" i="2"/>
  <c r="Q85" i="2"/>
  <c r="P85" i="2"/>
  <c r="AB21" i="2"/>
  <c r="AB30" i="2"/>
  <c r="M85" i="2"/>
  <c r="O65" i="2"/>
  <c r="AB65" i="2" s="1"/>
  <c r="O67" i="2"/>
  <c r="AB66" i="2"/>
  <c r="AB68" i="2"/>
  <c r="O85" i="2" l="1"/>
  <c r="AB67" i="2"/>
  <c r="AB11" i="2"/>
  <c r="N10" i="2"/>
  <c r="AB10" i="2" s="1"/>
  <c r="L12" i="2"/>
  <c r="AB12" i="2" s="1"/>
  <c r="AB13" i="2"/>
  <c r="AB9" i="2"/>
  <c r="K8" i="2"/>
  <c r="K85" i="2" s="1"/>
  <c r="AB53" i="2"/>
  <c r="J52" i="2"/>
  <c r="AB52" i="2" s="1"/>
  <c r="I85" i="2"/>
  <c r="AB79" i="2"/>
  <c r="AB22" i="2"/>
  <c r="AB24" i="2"/>
  <c r="AB25" i="2"/>
  <c r="AB26" i="2"/>
  <c r="AB27" i="2"/>
  <c r="AB28" i="2"/>
  <c r="AB29" i="2"/>
  <c r="AB32" i="2"/>
  <c r="AB33" i="2"/>
  <c r="AB34" i="2"/>
  <c r="AB35" i="2"/>
  <c r="AB36" i="2"/>
  <c r="AB37" i="2"/>
  <c r="AB38" i="2"/>
  <c r="AB39" i="2"/>
  <c r="AB40" i="2"/>
  <c r="AB41" i="2"/>
  <c r="AB42" i="2"/>
  <c r="AB45" i="2"/>
  <c r="AB46" i="2"/>
  <c r="AB47" i="2"/>
  <c r="AB48" i="2"/>
  <c r="AB49" i="2"/>
  <c r="AB50" i="2"/>
  <c r="AB51" i="2"/>
  <c r="AB54" i="2"/>
  <c r="AB56" i="2"/>
  <c r="AB57" i="2"/>
  <c r="AB58" i="2"/>
  <c r="AB59" i="2"/>
  <c r="AB60" i="2"/>
  <c r="AB61" i="2"/>
  <c r="AB62" i="2"/>
  <c r="AB63" i="2"/>
  <c r="AB64" i="2"/>
  <c r="AB77" i="2"/>
  <c r="AB84" i="2"/>
  <c r="AB23" i="2"/>
  <c r="AB20" i="2"/>
  <c r="H85" i="2"/>
  <c r="AB17" i="2"/>
  <c r="AB55" i="2"/>
  <c r="J85" i="2" l="1"/>
  <c r="L85" i="2"/>
  <c r="AB8" i="2"/>
  <c r="N85" i="2"/>
</calcChain>
</file>

<file path=xl/sharedStrings.xml><?xml version="1.0" encoding="utf-8"?>
<sst xmlns="http://schemas.openxmlformats.org/spreadsheetml/2006/main" count="282" uniqueCount="183">
  <si>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</si>
  <si>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</si>
  <si>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</si>
  <si>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</si>
  <si>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</si>
  <si>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</si>
  <si>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</si>
  <si>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</si>
  <si>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</si>
  <si>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</si>
  <si>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</si>
  <si>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</si>
  <si>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</si>
  <si>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</si>
  <si>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</si>
  <si>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</si>
  <si>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</si>
  <si>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</si>
  <si>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DVOP</t>
  </si>
  <si>
    <t>UI WALK IN</t>
  </si>
  <si>
    <t>SEASONAL FARM WORKERS</t>
  </si>
  <si>
    <t>WP 90%</t>
  </si>
  <si>
    <t>DTA</t>
  </si>
  <si>
    <t>UI</t>
  </si>
  <si>
    <t>FLABCERT19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</si>
  <si>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</si>
  <si>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</si>
  <si>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</si>
  <si>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</si>
  <si>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</si>
  <si>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</si>
  <si>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</si>
  <si>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</si>
  <si>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</si>
  <si>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</si>
  <si>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</si>
  <si>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</si>
  <si>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</si>
  <si>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</si>
  <si>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</si>
  <si>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</si>
  <si>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</si>
  <si>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</si>
  <si>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</si>
  <si>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</si>
  <si>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</si>
  <si>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</si>
  <si>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</si>
  <si>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</si>
  <si>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</si>
  <si>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</si>
  <si>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</si>
  <si>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</si>
  <si>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</si>
  <si>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</si>
  <si>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</si>
  <si>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</si>
  <si>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</si>
  <si>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</si>
  <si>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</si>
  <si>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</si>
  <si>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</si>
  <si>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</si>
  <si>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</si>
  <si>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</si>
  <si>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</si>
  <si>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</si>
  <si>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</si>
  <si>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</si>
  <si>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</si>
  <si>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</si>
  <si>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</si>
  <si>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</si>
  <si>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</si>
  <si>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</si>
  <si>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</si>
  <si>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</si>
  <si>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</si>
  <si>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</si>
  <si>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</si>
  <si>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</si>
  <si>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</si>
  <si>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</si>
  <si>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TO ADD FY23 WP FUNDS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</si>
  <si>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</si>
  <si>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</si>
  <si>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</si>
  <si>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</si>
  <si>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</si>
  <si>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</si>
  <si>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</si>
  <si>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</si>
  <si>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</si>
  <si>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</si>
  <si>
    <t>BUDGET #7 FY23 OCTOBER 21, 2022</t>
  </si>
  <si>
    <t>OCTOBER 17, 2022-JUNE 30,2023</t>
  </si>
  <si>
    <t>MassHire Award RELIABILITY</t>
  </si>
  <si>
    <t>BUDGET #8 FY23</t>
  </si>
  <si>
    <t>BUDGET #8 FY23 NOVEMBER 4, 2022</t>
  </si>
  <si>
    <t>TO ADD MassHire AWARD</t>
  </si>
  <si>
    <t>BUDGET #9 FY23</t>
  </si>
  <si>
    <t>TO ADD FY23 DISLOCATED WORKER FUND</t>
  </si>
  <si>
    <t>OCTOBER 1, 2022-JUNE 30,  2023</t>
  </si>
  <si>
    <t>FWIADWK23B</t>
  </si>
  <si>
    <t>BUDGET #9 FY23 DECEMBER 9, 2022</t>
  </si>
  <si>
    <t>CT EOL 23CCHAMPSOSWTF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</si>
  <si>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</si>
  <si>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</si>
  <si>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</si>
  <si>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</si>
  <si>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</si>
  <si>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</si>
  <si>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</si>
  <si>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</si>
  <si>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</si>
  <si>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</si>
  <si>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 JANUARY 10, 2023</t>
  </si>
  <si>
    <t>BUDGET #12 FY23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</si>
  <si>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</si>
  <si>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</si>
  <si>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</si>
  <si>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</si>
  <si>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</si>
  <si>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</si>
  <si>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</si>
  <si>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</si>
  <si>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</si>
  <si>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</si>
  <si>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</si>
  <si>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</si>
  <si>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</si>
  <si>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</si>
  <si>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</si>
  <si>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</si>
  <si>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</si>
  <si>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</si>
  <si>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</si>
  <si>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</si>
  <si>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</si>
  <si>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</si>
  <si>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</si>
  <si>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</si>
  <si>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</si>
  <si>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</si>
  <si>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</si>
  <si>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</si>
  <si>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</si>
  <si>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</si>
  <si>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</si>
  <si>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</si>
  <si>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</si>
  <si>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</si>
  <si>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BUDGET #16 FY23</t>
  </si>
  <si>
    <t>FAPAE21</t>
  </si>
  <si>
    <t>7003-1785</t>
  </si>
  <si>
    <t>HB55</t>
  </si>
  <si>
    <t>BUDGET #16 FY23 FEB.14, 2023</t>
  </si>
  <si>
    <t>TO ADD APPRENTICE FUNDS</t>
  </si>
  <si>
    <t>APPRENTICE  (SERVICE DATES: 7/1/2020-6/30/2023)</t>
  </si>
  <si>
    <t>FH126A22VR</t>
  </si>
  <si>
    <t>FV002A2222</t>
  </si>
  <si>
    <t>DOE2023</t>
  </si>
  <si>
    <t>F100VR0022</t>
  </si>
  <si>
    <t>BUDGET #17 FY23</t>
  </si>
  <si>
    <t>VENDOR CUSTOMER CODE</t>
  </si>
  <si>
    <t>UEI #</t>
  </si>
  <si>
    <t>K2VQNMQHQTK6</t>
  </si>
  <si>
    <t>VC6000227012</t>
  </si>
  <si>
    <t>BUDGET #17 FY23 MARCH 21, 2023</t>
  </si>
  <si>
    <t xml:space="preserve">MA SCSEP </t>
  </si>
  <si>
    <t xml:space="preserve">FAD38278PI </t>
  </si>
  <si>
    <t>9110-1178</t>
  </si>
  <si>
    <t>K116</t>
  </si>
  <si>
    <t>BUDGET #18 FY23</t>
  </si>
  <si>
    <t>JAN 1, 2023-JUNE 30, 2023</t>
  </si>
  <si>
    <t>TO ADD SCSEP FUNDS</t>
  </si>
  <si>
    <t>BUDGET #18 FY23 MARCH 23, 2023</t>
  </si>
  <si>
    <t>NATIONAL SCSEP CWI</t>
  </si>
  <si>
    <t>DCSSCSEP23</t>
  </si>
  <si>
    <t>7003-0006</t>
  </si>
  <si>
    <t>K246</t>
  </si>
  <si>
    <t>BUDGET #19 FY23</t>
  </si>
  <si>
    <t>BUDGET #19 FY23 APRIL 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</si>
</sst>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3" fontId="7" fillId="0" borderId="0" xfId="0" applyNumberFormat="1" applyFont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1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20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20" fillId="0" borderId="0" xfId="0" applyFont="1"/>
    <xf numFmtId="0" fontId="18" fillId="0" borderId="0" xfId="0" applyFont="1"/>
    <xf numFmtId="0" fontId="16" fillId="0" borderId="0" xfId="0" applyFont="1"/>
    <xf numFmtId="0" fontId="20" fillId="0" borderId="0" xfId="0" applyFont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6" fillId="0" borderId="1" xfId="0" applyFont="1" applyBorder="1"/>
    <xf numFmtId="44" fontId="8" fillId="0" borderId="1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8"/>
  <sheetViews>
    <sheetView tabSelected="1" topLeftCell="A2" zoomScale="110" zoomScaleNormal="110" workbookViewId="0">
      <selection activeCell="A4" sqref="A4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9" width="19.7265625" style="2" hidden="1" customWidth="1"/>
    <col min="10" max="10" width="16.36328125" style="2" hidden="1" customWidth="1"/>
    <col min="11" max="11" width="13.81640625" style="2" hidden="1" customWidth="1"/>
    <col min="12" max="14" width="12.90625" style="2" hidden="1" customWidth="1"/>
    <col min="15" max="15" width="12.1796875" style="2" hidden="1" customWidth="1"/>
    <col min="16" max="17" width="12" style="2" hidden="1" customWidth="1"/>
    <col min="18" max="26" width="13.81640625" style="2" hidden="1" customWidth="1"/>
    <col min="27" max="27" width="13.81640625" style="2" customWidth="1"/>
    <col min="28" max="28" width="13.81640625" style="3" hidden="1" customWidth="1"/>
    <col min="29" max="29" width="13.7265625" style="3" bestFit="1" customWidth="1"/>
    <col min="30" max="30" width="7.7265625" style="3" bestFit="1" customWidth="1"/>
    <col min="31" max="16384" width="9.26953125" style="3"/>
  </cols>
  <sheetData>
    <row r="1" spans="1:28" ht="20.5" x14ac:dyDescent="0.45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8" ht="20.5" x14ac:dyDescent="0.45">
      <c r="B2" s="6"/>
      <c r="C2" s="6"/>
      <c r="D2" s="6"/>
      <c r="E2" s="7"/>
      <c r="F2" s="7"/>
      <c r="G2" s="7"/>
    </row>
    <row r="3" spans="1:28" ht="20.5" x14ac:dyDescent="0.45">
      <c r="A3" s="4" t="s">
        <v>12</v>
      </c>
      <c r="B3" s="6" t="s">
        <v>7</v>
      </c>
      <c r="C3" s="1"/>
    </row>
    <row r="4" spans="1:28" ht="21" thickBot="1" x14ac:dyDescent="0.5">
      <c r="A4" s="4"/>
      <c r="B4" s="5"/>
      <c r="C4" s="1"/>
    </row>
    <row r="5" spans="1:28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71" t="s">
        <v>125</v>
      </c>
      <c r="H5" s="9" t="s">
        <v>38</v>
      </c>
      <c r="I5" s="71" t="s">
        <v>50</v>
      </c>
      <c r="J5" s="71" t="s">
        <v>58</v>
      </c>
      <c r="K5" s="71" t="s">
        <v>61</v>
      </c>
      <c r="L5" s="71" t="s">
        <v>70</v>
      </c>
      <c r="M5" s="71" t="s">
        <v>81</v>
      </c>
      <c r="N5" s="71" t="s">
        <v>82</v>
      </c>
      <c r="O5" s="71" t="s">
        <v>88</v>
      </c>
      <c r="P5" s="71" t="s">
        <v>97</v>
      </c>
      <c r="Q5" s="71" t="s">
        <v>100</v>
      </c>
      <c r="R5" s="71" t="s">
        <v>106</v>
      </c>
      <c r="S5" s="71" t="s">
        <v>112</v>
      </c>
      <c r="T5" s="71" t="s">
        <v>117</v>
      </c>
      <c r="U5" s="71" t="s">
        <v>118</v>
      </c>
      <c r="V5" s="71" t="s">
        <v>121</v>
      </c>
      <c r="W5" s="71" t="s">
        <v>137</v>
      </c>
      <c r="X5" s="71" t="s">
        <v>152</v>
      </c>
      <c r="Y5" s="71" t="s">
        <v>163</v>
      </c>
      <c r="Z5" s="71" t="s">
        <v>173</v>
      </c>
      <c r="AA5" s="71" t="s">
        <v>181</v>
      </c>
      <c r="AB5" s="27" t="s">
        <v>6</v>
      </c>
    </row>
    <row r="6" spans="1:28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27"/>
    </row>
    <row r="7" spans="1:28" s="10" customFormat="1" ht="14.5" hidden="1" x14ac:dyDescent="0.35">
      <c r="A7" s="15" t="s">
        <v>64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27"/>
    </row>
    <row r="8" spans="1:28" s="10" customFormat="1" ht="15.5" hidden="1" x14ac:dyDescent="0.35">
      <c r="A8" s="74" t="s">
        <v>65</v>
      </c>
      <c r="B8" s="16" t="s">
        <v>66</v>
      </c>
      <c r="C8" s="15" t="s">
        <v>67</v>
      </c>
      <c r="D8" s="75" t="s">
        <v>68</v>
      </c>
      <c r="E8" s="75">
        <v>6501</v>
      </c>
      <c r="F8" s="16">
        <v>17.259</v>
      </c>
      <c r="G8" s="81" t="s">
        <v>126</v>
      </c>
      <c r="H8" s="32"/>
      <c r="I8" s="32"/>
      <c r="J8" s="32"/>
      <c r="K8" s="32">
        <f>2284448-1</f>
        <v>2284447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3">
        <f>SUM(K8)</f>
        <v>2284447</v>
      </c>
    </row>
    <row r="9" spans="1:28" s="10" customFormat="1" ht="15.5" hidden="1" x14ac:dyDescent="0.35">
      <c r="A9" s="74" t="s">
        <v>65</v>
      </c>
      <c r="B9" s="16" t="s">
        <v>69</v>
      </c>
      <c r="C9" s="15" t="s">
        <v>67</v>
      </c>
      <c r="D9" s="75" t="s">
        <v>68</v>
      </c>
      <c r="E9" s="75">
        <v>6501</v>
      </c>
      <c r="F9" s="16">
        <v>17.259</v>
      </c>
      <c r="G9" s="81" t="s">
        <v>126</v>
      </c>
      <c r="H9" s="32"/>
      <c r="I9" s="32"/>
      <c r="J9" s="32"/>
      <c r="K9" s="32">
        <v>1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3">
        <f>SUM(K9)</f>
        <v>1</v>
      </c>
    </row>
    <row r="10" spans="1:28" s="10" customFormat="1" ht="15.5" hidden="1" x14ac:dyDescent="0.35">
      <c r="A10" s="19" t="s">
        <v>78</v>
      </c>
      <c r="B10" s="16" t="s">
        <v>66</v>
      </c>
      <c r="C10" s="49" t="s">
        <v>79</v>
      </c>
      <c r="D10" s="76" t="s">
        <v>80</v>
      </c>
      <c r="E10" s="76">
        <v>6502</v>
      </c>
      <c r="F10" s="15">
        <v>17.257999999999999</v>
      </c>
      <c r="G10" s="81" t="s">
        <v>126</v>
      </c>
      <c r="H10" s="32"/>
      <c r="I10" s="32"/>
      <c r="J10" s="32"/>
      <c r="K10" s="32"/>
      <c r="L10" s="32"/>
      <c r="M10" s="32"/>
      <c r="N10" s="32">
        <f>355793-1</f>
        <v>355792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3">
        <f>SUM(N10)</f>
        <v>355792</v>
      </c>
    </row>
    <row r="11" spans="1:28" s="10" customFormat="1" ht="15.5" hidden="1" x14ac:dyDescent="0.35">
      <c r="A11" s="19" t="s">
        <v>78</v>
      </c>
      <c r="B11" s="16" t="s">
        <v>69</v>
      </c>
      <c r="C11" s="49" t="s">
        <v>79</v>
      </c>
      <c r="D11" s="76" t="s">
        <v>80</v>
      </c>
      <c r="E11" s="76">
        <v>6502</v>
      </c>
      <c r="F11" s="15">
        <v>17.257999999999999</v>
      </c>
      <c r="G11" s="81" t="s">
        <v>126</v>
      </c>
      <c r="H11" s="32"/>
      <c r="I11" s="32"/>
      <c r="J11" s="32"/>
      <c r="K11" s="32"/>
      <c r="L11" s="32"/>
      <c r="M11" s="32"/>
      <c r="N11" s="32">
        <v>1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>
        <f>SUM(N11)</f>
        <v>1</v>
      </c>
    </row>
    <row r="12" spans="1:28" s="10" customFormat="1" ht="15.5" hidden="1" x14ac:dyDescent="0.35">
      <c r="A12" s="31" t="s">
        <v>73</v>
      </c>
      <c r="B12" s="16" t="s">
        <v>66</v>
      </c>
      <c r="C12" s="15" t="s">
        <v>74</v>
      </c>
      <c r="D12" s="76" t="s">
        <v>75</v>
      </c>
      <c r="E12" s="76">
        <v>6503</v>
      </c>
      <c r="F12" s="15">
        <v>17.277999999999999</v>
      </c>
      <c r="G12" s="81" t="s">
        <v>126</v>
      </c>
      <c r="H12" s="32"/>
      <c r="I12" s="32"/>
      <c r="J12" s="32"/>
      <c r="K12" s="32"/>
      <c r="L12" s="32">
        <f>203503-1</f>
        <v>203502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>
        <f>L12</f>
        <v>203502</v>
      </c>
    </row>
    <row r="13" spans="1:28" s="10" customFormat="1" ht="15.5" hidden="1" x14ac:dyDescent="0.35">
      <c r="A13" s="31" t="s">
        <v>73</v>
      </c>
      <c r="B13" s="16" t="s">
        <v>69</v>
      </c>
      <c r="C13" s="15" t="s">
        <v>74</v>
      </c>
      <c r="D13" s="76" t="s">
        <v>75</v>
      </c>
      <c r="E13" s="76">
        <v>6503</v>
      </c>
      <c r="F13" s="15">
        <v>17.277999999999999</v>
      </c>
      <c r="G13" s="81" t="s">
        <v>126</v>
      </c>
      <c r="H13" s="32"/>
      <c r="I13" s="32"/>
      <c r="J13" s="32"/>
      <c r="K13" s="32"/>
      <c r="L13" s="32">
        <v>1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>
        <f>L13</f>
        <v>1</v>
      </c>
    </row>
    <row r="14" spans="1:28" s="10" customFormat="1" ht="15.5" hidden="1" x14ac:dyDescent="0.35">
      <c r="A14" s="31"/>
      <c r="B14" s="16"/>
      <c r="C14" s="15"/>
      <c r="D14" s="76"/>
      <c r="E14" s="76"/>
      <c r="F14" s="15"/>
      <c r="G14" s="8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</row>
    <row r="15" spans="1:28" s="10" customFormat="1" ht="15.5" hidden="1" x14ac:dyDescent="0.35">
      <c r="A15" s="19" t="s">
        <v>78</v>
      </c>
      <c r="B15" s="16" t="s">
        <v>102</v>
      </c>
      <c r="C15" s="15" t="s">
        <v>115</v>
      </c>
      <c r="D15" s="76" t="s">
        <v>80</v>
      </c>
      <c r="E15" s="76">
        <v>6502</v>
      </c>
      <c r="F15" s="15">
        <v>17.257999999999999</v>
      </c>
      <c r="G15" s="81" t="s">
        <v>126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>
        <f>1589982-1</f>
        <v>1589981</v>
      </c>
      <c r="T15" s="32"/>
      <c r="U15" s="32"/>
      <c r="V15" s="32"/>
      <c r="W15" s="32"/>
      <c r="X15" s="32"/>
      <c r="Y15" s="32"/>
      <c r="Z15" s="32"/>
      <c r="AA15" s="32"/>
      <c r="AB15" s="33">
        <f>SUM(S15)</f>
        <v>1589981</v>
      </c>
    </row>
    <row r="16" spans="1:28" s="10" customFormat="1" ht="15.5" hidden="1" x14ac:dyDescent="0.35">
      <c r="A16" s="19" t="s">
        <v>78</v>
      </c>
      <c r="B16" s="16" t="s">
        <v>69</v>
      </c>
      <c r="C16" s="15" t="s">
        <v>115</v>
      </c>
      <c r="D16" s="76" t="s">
        <v>80</v>
      </c>
      <c r="E16" s="76">
        <v>6502</v>
      </c>
      <c r="F16" s="15">
        <v>17.257999999999999</v>
      </c>
      <c r="G16" s="81" t="s">
        <v>126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>
        <v>1</v>
      </c>
      <c r="T16" s="32"/>
      <c r="U16" s="32"/>
      <c r="V16" s="32"/>
      <c r="W16" s="32"/>
      <c r="X16" s="32"/>
      <c r="Y16" s="32"/>
      <c r="Z16" s="32"/>
      <c r="AA16" s="32"/>
      <c r="AB16" s="33">
        <f>SUM(S16)</f>
        <v>1</v>
      </c>
    </row>
    <row r="17" spans="1:29" s="10" customFormat="1" ht="14.5" hidden="1" x14ac:dyDescent="0.35">
      <c r="A17" s="31"/>
      <c r="B17" s="44"/>
      <c r="C17" s="27"/>
      <c r="D17" s="15"/>
      <c r="E17" s="16"/>
      <c r="F17" s="15"/>
      <c r="G17" s="8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>
        <f t="shared" ref="AB17:AB29" si="0">SUM(H17:H17)</f>
        <v>0</v>
      </c>
    </row>
    <row r="18" spans="1:29" s="10" customFormat="1" ht="15.5" hidden="1" x14ac:dyDescent="0.35">
      <c r="A18" s="31" t="s">
        <v>73</v>
      </c>
      <c r="B18" s="16" t="s">
        <v>102</v>
      </c>
      <c r="C18" s="15" t="s">
        <v>103</v>
      </c>
      <c r="D18" s="76" t="s">
        <v>75</v>
      </c>
      <c r="E18" s="75">
        <v>6503</v>
      </c>
      <c r="F18" s="15">
        <v>17.277999999999999</v>
      </c>
      <c r="G18" s="81" t="s">
        <v>126</v>
      </c>
      <c r="H18" s="32"/>
      <c r="I18" s="32"/>
      <c r="J18" s="32"/>
      <c r="K18" s="32"/>
      <c r="L18" s="32"/>
      <c r="M18" s="32"/>
      <c r="N18" s="32"/>
      <c r="O18" s="32"/>
      <c r="P18" s="32"/>
      <c r="Q18" s="32">
        <f>808475-1</f>
        <v>808474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>
        <f>SUM(P18:Q18)</f>
        <v>808474</v>
      </c>
    </row>
    <row r="19" spans="1:29" s="10" customFormat="1" ht="15.5" hidden="1" x14ac:dyDescent="0.35">
      <c r="A19" s="31" t="s">
        <v>73</v>
      </c>
      <c r="B19" s="16" t="s">
        <v>69</v>
      </c>
      <c r="C19" s="15" t="s">
        <v>103</v>
      </c>
      <c r="D19" s="76" t="s">
        <v>75</v>
      </c>
      <c r="E19" s="75">
        <v>6503</v>
      </c>
      <c r="F19" s="15">
        <v>17.277999999999999</v>
      </c>
      <c r="G19" s="81" t="s">
        <v>126</v>
      </c>
      <c r="H19" s="32"/>
      <c r="I19" s="32"/>
      <c r="J19" s="32"/>
      <c r="K19" s="32"/>
      <c r="L19" s="32"/>
      <c r="M19" s="32"/>
      <c r="N19" s="32"/>
      <c r="O19" s="32"/>
      <c r="P19" s="32"/>
      <c r="Q19" s="32">
        <v>1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>
        <f>SUM(P19:Q19)</f>
        <v>1</v>
      </c>
      <c r="AC19" s="46"/>
    </row>
    <row r="20" spans="1:29" s="10" customFormat="1" ht="14.5" hidden="1" x14ac:dyDescent="0.35">
      <c r="A20" s="31"/>
      <c r="B20" s="16"/>
      <c r="C20" s="45"/>
      <c r="D20" s="15"/>
      <c r="E20" s="16"/>
      <c r="F20" s="15"/>
      <c r="G20" s="1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>
        <f t="shared" si="0"/>
        <v>0</v>
      </c>
    </row>
    <row r="21" spans="1:29" s="10" customFormat="1" ht="15" hidden="1" customHeight="1" x14ac:dyDescent="0.35">
      <c r="A21" s="31" t="s">
        <v>96</v>
      </c>
      <c r="B21" s="16" t="s">
        <v>95</v>
      </c>
      <c r="C21" s="15" t="s">
        <v>67</v>
      </c>
      <c r="D21" s="76" t="s">
        <v>68</v>
      </c>
      <c r="E21" s="16">
        <v>6407</v>
      </c>
      <c r="F21" s="16">
        <v>17.259</v>
      </c>
      <c r="G21" s="16"/>
      <c r="H21" s="32"/>
      <c r="I21" s="32"/>
      <c r="J21" s="32"/>
      <c r="K21" s="32"/>
      <c r="L21" s="32"/>
      <c r="M21" s="32"/>
      <c r="N21" s="32"/>
      <c r="O21" s="32"/>
      <c r="P21" s="32">
        <v>10000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>
        <f>P21</f>
        <v>10000</v>
      </c>
    </row>
    <row r="22" spans="1:29" s="10" customFormat="1" ht="14.5" hidden="1" x14ac:dyDescent="0.35">
      <c r="A22" s="31"/>
      <c r="B22" s="16"/>
      <c r="C22" s="4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>
        <f t="shared" si="0"/>
        <v>0</v>
      </c>
    </row>
    <row r="23" spans="1:29" s="10" customFormat="1" ht="14.5" hidden="1" x14ac:dyDescent="0.35">
      <c r="A23" s="31"/>
      <c r="B23" s="44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>
        <f t="shared" si="0"/>
        <v>0</v>
      </c>
    </row>
    <row r="24" spans="1:29" s="10" customFormat="1" ht="14.5" hidden="1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>
        <f t="shared" si="0"/>
        <v>0</v>
      </c>
    </row>
    <row r="25" spans="1:29" s="10" customFormat="1" ht="14.5" hidden="1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>
        <f t="shared" si="0"/>
        <v>0</v>
      </c>
      <c r="AC25" s="46"/>
    </row>
    <row r="26" spans="1:29" s="10" customFormat="1" ht="16" hidden="1" thickBot="1" x14ac:dyDescent="0.4">
      <c r="A26" s="19" t="s">
        <v>20</v>
      </c>
      <c r="B26" s="16"/>
      <c r="C26" s="54" t="s">
        <v>24</v>
      </c>
      <c r="D26" s="55" t="s">
        <v>25</v>
      </c>
      <c r="E26" s="55" t="s">
        <v>26</v>
      </c>
      <c r="F26" s="56">
        <v>17.273</v>
      </c>
      <c r="G26" s="80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3">
        <f t="shared" si="0"/>
        <v>0</v>
      </c>
    </row>
    <row r="27" spans="1:29" s="10" customFormat="1" ht="15.75" hidden="1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>
        <f t="shared" si="0"/>
        <v>0</v>
      </c>
    </row>
    <row r="28" spans="1:29" s="10" customFormat="1" ht="14.5" hidden="1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3">
        <f t="shared" si="0"/>
        <v>0</v>
      </c>
    </row>
    <row r="29" spans="1:29" s="10" customFormat="1" ht="14.5" hidden="1" x14ac:dyDescent="0.35">
      <c r="A29" s="15" t="s">
        <v>105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3">
        <f t="shared" si="0"/>
        <v>0</v>
      </c>
    </row>
    <row r="30" spans="1:29" s="10" customFormat="1" ht="15" hidden="1" x14ac:dyDescent="0.35">
      <c r="A30" s="43" t="s">
        <v>14</v>
      </c>
      <c r="B30" s="16" t="s">
        <v>53</v>
      </c>
      <c r="C30" s="45" t="s">
        <v>89</v>
      </c>
      <c r="D30" s="77" t="s">
        <v>90</v>
      </c>
      <c r="E30" s="78" t="s">
        <v>91</v>
      </c>
      <c r="F30" s="15" t="s">
        <v>15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3">
        <f>SUM(M30:O30)</f>
        <v>95000</v>
      </c>
    </row>
    <row r="31" spans="1:29" s="10" customFormat="1" ht="15" hidden="1" thickBot="1" x14ac:dyDescent="0.4">
      <c r="A31" s="37" t="s">
        <v>16</v>
      </c>
      <c r="B31" s="70" t="s">
        <v>53</v>
      </c>
      <c r="C31" s="79" t="s">
        <v>107</v>
      </c>
      <c r="D31" s="77" t="s">
        <v>108</v>
      </c>
      <c r="E31" s="77" t="s">
        <v>109</v>
      </c>
      <c r="F31" s="16" t="s">
        <v>15</v>
      </c>
      <c r="G31" s="1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>
        <v>746713.5</v>
      </c>
      <c r="S31" s="36"/>
      <c r="T31" s="36">
        <v>746713.5</v>
      </c>
      <c r="U31" s="36"/>
      <c r="V31" s="36"/>
      <c r="W31" s="36"/>
      <c r="X31" s="36"/>
      <c r="Y31" s="36"/>
      <c r="Z31" s="36"/>
      <c r="AA31" s="36"/>
      <c r="AB31" s="33">
        <f>SUM(R31:T31)</f>
        <v>1493427</v>
      </c>
    </row>
    <row r="32" spans="1:29" s="10" customFormat="1" ht="15" hidden="1" thickTop="1" x14ac:dyDescent="0.35">
      <c r="A32" s="41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3">
        <f t="shared" ref="AB32:AB51" si="1">SUM(H32:H32)</f>
        <v>0</v>
      </c>
    </row>
    <row r="33" spans="1:28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3">
        <f t="shared" si="1"/>
        <v>0</v>
      </c>
    </row>
    <row r="34" spans="1:28" s="10" customFormat="1" ht="14.5" hidden="1" x14ac:dyDescent="0.35">
      <c r="A34" s="15" t="s">
        <v>128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3">
        <f t="shared" si="1"/>
        <v>0</v>
      </c>
    </row>
    <row r="35" spans="1:28" s="10" customFormat="1" ht="14.5" hidden="1" x14ac:dyDescent="0.35">
      <c r="A35" s="41" t="s">
        <v>18</v>
      </c>
      <c r="B35" s="16"/>
      <c r="C35" s="28"/>
      <c r="D35" s="28"/>
      <c r="E35" s="30"/>
      <c r="F35" s="27">
        <v>17.800999999999998</v>
      </c>
      <c r="G35" s="58" t="s">
        <v>127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3">
        <f t="shared" si="1"/>
        <v>0</v>
      </c>
    </row>
    <row r="36" spans="1:28" s="10" customFormat="1" ht="14.5" hidden="1" x14ac:dyDescent="0.35">
      <c r="A36" s="41" t="s">
        <v>18</v>
      </c>
      <c r="B36" s="16"/>
      <c r="C36" s="28"/>
      <c r="D36" s="28"/>
      <c r="E36" s="30"/>
      <c r="F36" s="27">
        <v>17.800999999999998</v>
      </c>
      <c r="G36" s="58" t="s">
        <v>127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3">
        <f t="shared" si="1"/>
        <v>0</v>
      </c>
    </row>
    <row r="37" spans="1:28" s="10" customFormat="1" ht="14.5" hidden="1" x14ac:dyDescent="0.35">
      <c r="A37" s="41" t="s">
        <v>23</v>
      </c>
      <c r="B37" s="16"/>
      <c r="C37" s="15"/>
      <c r="D37" s="49"/>
      <c r="E37" s="53"/>
      <c r="F37" s="15">
        <v>17.225000000000001</v>
      </c>
      <c r="G37" s="1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3">
        <f t="shared" si="1"/>
        <v>0</v>
      </c>
    </row>
    <row r="38" spans="1:28" s="10" customFormat="1" ht="14.5" hidden="1" x14ac:dyDescent="0.35">
      <c r="A38" s="41"/>
      <c r="B38" s="16"/>
      <c r="C38" s="28"/>
      <c r="D38" s="28"/>
      <c r="E38" s="30"/>
      <c r="F38" s="27"/>
      <c r="G38" s="2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3">
        <f t="shared" si="1"/>
        <v>0</v>
      </c>
    </row>
    <row r="39" spans="1:28" s="10" customFormat="1" ht="14.5" hidden="1" x14ac:dyDescent="0.35">
      <c r="A39" s="31" t="s">
        <v>19</v>
      </c>
      <c r="B39" s="16"/>
      <c r="C39" s="40"/>
      <c r="D39" s="40"/>
      <c r="E39" s="40"/>
      <c r="F39" s="16">
        <v>17.225000000000001</v>
      </c>
      <c r="G39" s="1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3">
        <f t="shared" si="1"/>
        <v>0</v>
      </c>
    </row>
    <row r="40" spans="1:28" s="10" customFormat="1" ht="14.5" hidden="1" x14ac:dyDescent="0.35">
      <c r="A40" s="31"/>
      <c r="B40" s="16"/>
      <c r="C40" s="15"/>
      <c r="D40" s="15"/>
      <c r="E40" s="16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3">
        <f t="shared" si="1"/>
        <v>0</v>
      </c>
    </row>
    <row r="41" spans="1:28" s="10" customFormat="1" ht="14.5" hidden="1" x14ac:dyDescent="0.35">
      <c r="A41" s="9" t="s">
        <v>8</v>
      </c>
      <c r="B41" s="16"/>
      <c r="C41" s="15"/>
      <c r="D41" s="15"/>
      <c r="E41" s="16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3">
        <f t="shared" si="1"/>
        <v>0</v>
      </c>
    </row>
    <row r="42" spans="1:28" s="18" customFormat="1" ht="14.5" hidden="1" x14ac:dyDescent="0.35">
      <c r="A42" s="15" t="s">
        <v>131</v>
      </c>
      <c r="B42" s="16"/>
      <c r="C42" s="28"/>
      <c r="D42" s="28"/>
      <c r="E42" s="30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3">
        <f t="shared" si="1"/>
        <v>0</v>
      </c>
    </row>
    <row r="43" spans="1:28" s="10" customFormat="1" ht="14.5" hidden="1" x14ac:dyDescent="0.35">
      <c r="A43" s="31" t="s">
        <v>132</v>
      </c>
      <c r="B43" s="16" t="s">
        <v>53</v>
      </c>
      <c r="C43" s="53" t="s">
        <v>133</v>
      </c>
      <c r="D43" s="49" t="s">
        <v>134</v>
      </c>
      <c r="E43" s="49" t="s">
        <v>135</v>
      </c>
      <c r="F43" s="15">
        <v>17.245000000000001</v>
      </c>
      <c r="G43" s="58" t="s">
        <v>129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>
        <f>13279.5144923817-1</f>
        <v>13278.514492381701</v>
      </c>
      <c r="W43" s="35"/>
      <c r="X43" s="35"/>
      <c r="Y43" s="35"/>
      <c r="Z43" s="35"/>
      <c r="AA43" s="35"/>
      <c r="AB43" s="33">
        <f>V43</f>
        <v>13278.514492381701</v>
      </c>
    </row>
    <row r="44" spans="1:28" s="18" customFormat="1" ht="14.5" hidden="1" x14ac:dyDescent="0.35">
      <c r="A44" s="31" t="s">
        <v>132</v>
      </c>
      <c r="B44" s="16" t="s">
        <v>136</v>
      </c>
      <c r="C44" s="53" t="s">
        <v>133</v>
      </c>
      <c r="D44" s="49" t="s">
        <v>134</v>
      </c>
      <c r="E44" s="49" t="s">
        <v>135</v>
      </c>
      <c r="F44" s="15">
        <v>17.245000000000001</v>
      </c>
      <c r="G44" s="58" t="s">
        <v>129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>
        <v>1</v>
      </c>
      <c r="W44" s="35"/>
      <c r="X44" s="35"/>
      <c r="Y44" s="35"/>
      <c r="Z44" s="35"/>
      <c r="AA44" s="35"/>
      <c r="AB44" s="33">
        <f>V44</f>
        <v>1</v>
      </c>
    </row>
    <row r="45" spans="1:28" s="18" customFormat="1" ht="14.5" hidden="1" x14ac:dyDescent="0.35">
      <c r="A45" s="31"/>
      <c r="B45" s="16"/>
      <c r="C45" s="15"/>
      <c r="D45" s="15"/>
      <c r="E45" s="15"/>
      <c r="F45" s="15"/>
      <c r="G45" s="1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3">
        <f t="shared" si="1"/>
        <v>0</v>
      </c>
    </row>
    <row r="46" spans="1:28" s="18" customFormat="1" ht="14.5" hidden="1" x14ac:dyDescent="0.35">
      <c r="A46" s="38"/>
      <c r="B46" s="42"/>
      <c r="C46" s="15"/>
      <c r="D46" s="15"/>
      <c r="E46" s="15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3">
        <f t="shared" si="1"/>
        <v>0</v>
      </c>
    </row>
    <row r="47" spans="1:28" s="18" customFormat="1" ht="14.5" hidden="1" x14ac:dyDescent="0.35">
      <c r="A47" s="38"/>
      <c r="B47" s="16"/>
      <c r="C47" s="15"/>
      <c r="D47" s="15"/>
      <c r="E47" s="15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3">
        <f t="shared" si="1"/>
        <v>0</v>
      </c>
    </row>
    <row r="48" spans="1:28" s="18" customFormat="1" ht="14.5" hidden="1" x14ac:dyDescent="0.35">
      <c r="A48" s="38"/>
      <c r="B48" s="16"/>
      <c r="C48" s="15"/>
      <c r="D48" s="15"/>
      <c r="E48" s="15"/>
      <c r="F48" s="15"/>
      <c r="G48" s="1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3">
        <f t="shared" si="1"/>
        <v>0</v>
      </c>
    </row>
    <row r="49" spans="1:29" s="10" customFormat="1" ht="14.5" hidden="1" x14ac:dyDescent="0.35">
      <c r="A49" s="20"/>
      <c r="B49" s="11"/>
      <c r="C49" s="12"/>
      <c r="D49" s="12"/>
      <c r="E49" s="13"/>
      <c r="F49" s="14"/>
      <c r="G49" s="1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3">
        <f t="shared" si="1"/>
        <v>0</v>
      </c>
    </row>
    <row r="50" spans="1:29" s="10" customFormat="1" ht="14.5" hidden="1" x14ac:dyDescent="0.35">
      <c r="A50" s="29" t="s">
        <v>8</v>
      </c>
      <c r="B50" s="16"/>
      <c r="C50" s="28"/>
      <c r="D50" s="28"/>
      <c r="E50" s="30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3">
        <f t="shared" si="1"/>
        <v>0</v>
      </c>
    </row>
    <row r="51" spans="1:29" s="10" customFormat="1" ht="14.5" hidden="1" x14ac:dyDescent="0.35">
      <c r="A51" s="15" t="s">
        <v>51</v>
      </c>
      <c r="B51" s="16"/>
      <c r="C51" s="28"/>
      <c r="D51" s="28"/>
      <c r="E51" s="30"/>
      <c r="F51" s="15"/>
      <c r="G51" s="1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3">
        <f t="shared" si="1"/>
        <v>0</v>
      </c>
    </row>
    <row r="52" spans="1:29" s="10" customFormat="1" ht="14.5" hidden="1" x14ac:dyDescent="0.35">
      <c r="A52" s="72" t="s">
        <v>52</v>
      </c>
      <c r="B52" s="70" t="s">
        <v>53</v>
      </c>
      <c r="C52" s="15" t="s">
        <v>54</v>
      </c>
      <c r="D52" s="15" t="s">
        <v>55</v>
      </c>
      <c r="E52" s="15" t="s">
        <v>56</v>
      </c>
      <c r="F52" s="15">
        <v>17.225000000000001</v>
      </c>
      <c r="G52" s="15"/>
      <c r="H52" s="35"/>
      <c r="I52" s="35"/>
      <c r="J52" s="35">
        <f>499305.36-1</f>
        <v>499304.36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3">
        <f>SUM(I52:J52)</f>
        <v>499304.36</v>
      </c>
      <c r="AC52" s="50"/>
    </row>
    <row r="53" spans="1:29" s="10" customFormat="1" ht="14.5" hidden="1" x14ac:dyDescent="0.35">
      <c r="A53" s="72" t="s">
        <v>52</v>
      </c>
      <c r="B53" s="73" t="s">
        <v>57</v>
      </c>
      <c r="C53" s="15" t="s">
        <v>54</v>
      </c>
      <c r="D53" s="15" t="s">
        <v>55</v>
      </c>
      <c r="E53" s="15" t="s">
        <v>56</v>
      </c>
      <c r="F53" s="15">
        <v>17.225000000000001</v>
      </c>
      <c r="G53" s="15"/>
      <c r="H53" s="35"/>
      <c r="I53" s="35"/>
      <c r="J53" s="35">
        <v>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3">
        <f>SUM(I53:J53)</f>
        <v>1</v>
      </c>
      <c r="AC53" s="46"/>
    </row>
    <row r="54" spans="1:29" s="10" customFormat="1" ht="14.5" hidden="1" x14ac:dyDescent="0.35">
      <c r="A54" s="47"/>
      <c r="B54" s="16"/>
      <c r="C54" s="27"/>
      <c r="D54" s="27"/>
      <c r="E54" s="15"/>
      <c r="F54" s="15"/>
      <c r="G54" s="1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3">
        <f t="shared" ref="AB54:AB64" si="2">SUM(H54:H54)</f>
        <v>0</v>
      </c>
    </row>
    <row r="55" spans="1:29" s="10" customFormat="1" ht="14.5" hidden="1" x14ac:dyDescent="0.35">
      <c r="A55" s="38"/>
      <c r="B55" s="16"/>
      <c r="C55" s="15"/>
      <c r="D55" s="15"/>
      <c r="E55" s="15"/>
      <c r="F55" s="15"/>
      <c r="G55" s="1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3">
        <f t="shared" si="2"/>
        <v>0</v>
      </c>
    </row>
    <row r="56" spans="1:29" s="18" customFormat="1" ht="14.5" hidden="1" x14ac:dyDescent="0.35">
      <c r="A56" s="38"/>
      <c r="B56" s="16"/>
      <c r="C56" s="15"/>
      <c r="D56" s="15"/>
      <c r="E56" s="15"/>
      <c r="F56" s="15"/>
      <c r="G56" s="1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3">
        <f t="shared" si="2"/>
        <v>0</v>
      </c>
    </row>
    <row r="57" spans="1:29" s="18" customFormat="1" ht="14.5" hidden="1" x14ac:dyDescent="0.35">
      <c r="A57" s="38"/>
      <c r="B57" s="16"/>
      <c r="C57" s="15"/>
      <c r="D57" s="15"/>
      <c r="E57" s="15"/>
      <c r="F57" s="15"/>
      <c r="G57" s="1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3">
        <f t="shared" si="2"/>
        <v>0</v>
      </c>
      <c r="AC57" s="60"/>
    </row>
    <row r="58" spans="1:29" s="18" customFormat="1" ht="14.5" hidden="1" x14ac:dyDescent="0.35">
      <c r="A58" s="19"/>
      <c r="B58" s="16"/>
      <c r="C58" s="28"/>
      <c r="D58" s="28"/>
      <c r="E58" s="28"/>
      <c r="F58" s="16"/>
      <c r="G58" s="16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3">
        <f t="shared" si="2"/>
        <v>0</v>
      </c>
    </row>
    <row r="59" spans="1:29" s="18" customFormat="1" ht="14.5" hidden="1" x14ac:dyDescent="0.35">
      <c r="A59" s="31"/>
      <c r="B59" s="16"/>
      <c r="C59" s="15"/>
      <c r="D59" s="48"/>
      <c r="E59" s="15"/>
      <c r="F59" s="15"/>
      <c r="G59" s="1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3">
        <f t="shared" si="2"/>
        <v>0</v>
      </c>
    </row>
    <row r="60" spans="1:29" s="18" customFormat="1" ht="14.5" hidden="1" x14ac:dyDescent="0.35">
      <c r="A60" s="31"/>
      <c r="B60" s="16"/>
      <c r="C60" s="15"/>
      <c r="D60" s="15"/>
      <c r="E60" s="15"/>
      <c r="F60" s="15"/>
      <c r="G60" s="1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3">
        <f t="shared" si="2"/>
        <v>0</v>
      </c>
    </row>
    <row r="61" spans="1:29" s="18" customFormat="1" ht="14.5" hidden="1" x14ac:dyDescent="0.35">
      <c r="A61" s="31"/>
      <c r="B61" s="16"/>
      <c r="C61" s="15"/>
      <c r="D61" s="48"/>
      <c r="E61" s="15"/>
      <c r="F61" s="15"/>
      <c r="G61" s="1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3">
        <f t="shared" si="2"/>
        <v>0</v>
      </c>
    </row>
    <row r="62" spans="1:29" s="10" customFormat="1" ht="14.5" x14ac:dyDescent="0.35">
      <c r="A62" s="17"/>
      <c r="B62" s="11"/>
      <c r="C62" s="12"/>
      <c r="D62" s="12"/>
      <c r="E62" s="12"/>
      <c r="F62" s="14"/>
      <c r="G62" s="14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3">
        <f t="shared" si="2"/>
        <v>0</v>
      </c>
    </row>
    <row r="63" spans="1:29" s="10" customFormat="1" ht="14.5" x14ac:dyDescent="0.35">
      <c r="A63" s="29" t="s">
        <v>8</v>
      </c>
      <c r="B63" s="11"/>
      <c r="C63" s="12"/>
      <c r="D63" s="12"/>
      <c r="E63" s="12"/>
      <c r="F63" s="14"/>
      <c r="G63" s="14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3">
        <f t="shared" si="2"/>
        <v>0</v>
      </c>
    </row>
    <row r="64" spans="1:29" s="10" customFormat="1" ht="14.5" x14ac:dyDescent="0.35">
      <c r="A64" s="15" t="s">
        <v>37</v>
      </c>
      <c r="B64" s="11"/>
      <c r="C64" s="12"/>
      <c r="D64" s="12"/>
      <c r="E64" s="13"/>
      <c r="F64" s="14"/>
      <c r="G64" s="1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3">
        <f t="shared" si="2"/>
        <v>0</v>
      </c>
    </row>
    <row r="65" spans="1:28" s="10" customFormat="1" ht="14.5" hidden="1" x14ac:dyDescent="0.35">
      <c r="A65" s="19" t="s">
        <v>21</v>
      </c>
      <c r="B65" s="16" t="s">
        <v>66</v>
      </c>
      <c r="C65" s="15" t="s">
        <v>84</v>
      </c>
      <c r="D65" s="15" t="s">
        <v>85</v>
      </c>
      <c r="E65" s="15" t="s">
        <v>86</v>
      </c>
      <c r="F65" s="16">
        <v>17.207000000000001</v>
      </c>
      <c r="G65" s="58" t="s">
        <v>130</v>
      </c>
      <c r="H65" s="35"/>
      <c r="I65" s="35"/>
      <c r="J65" s="35"/>
      <c r="K65" s="35"/>
      <c r="L65" s="35"/>
      <c r="M65" s="35"/>
      <c r="N65" s="35"/>
      <c r="O65" s="35">
        <f>718349-1</f>
        <v>718348</v>
      </c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3">
        <f>O65</f>
        <v>718348</v>
      </c>
    </row>
    <row r="66" spans="1:28" s="18" customFormat="1" ht="14.5" hidden="1" x14ac:dyDescent="0.35">
      <c r="A66" s="19" t="s">
        <v>21</v>
      </c>
      <c r="B66" s="16" t="s">
        <v>69</v>
      </c>
      <c r="C66" s="15" t="s">
        <v>84</v>
      </c>
      <c r="D66" s="15" t="s">
        <v>85</v>
      </c>
      <c r="E66" s="15" t="s">
        <v>86</v>
      </c>
      <c r="F66" s="16">
        <v>17.207000000000001</v>
      </c>
      <c r="G66" s="58" t="s">
        <v>130</v>
      </c>
      <c r="H66" s="36"/>
      <c r="I66" s="36"/>
      <c r="J66" s="36"/>
      <c r="K66" s="36"/>
      <c r="L66" s="36"/>
      <c r="M66" s="36"/>
      <c r="N66" s="36"/>
      <c r="O66" s="36">
        <v>1</v>
      </c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3">
        <f t="shared" ref="AB66:AB68" si="3">O66</f>
        <v>1</v>
      </c>
    </row>
    <row r="67" spans="1:28" s="18" customFormat="1" ht="14.5" hidden="1" x14ac:dyDescent="0.35">
      <c r="A67" s="19" t="s">
        <v>17</v>
      </c>
      <c r="B67" s="16" t="s">
        <v>66</v>
      </c>
      <c r="C67" s="15" t="s">
        <v>84</v>
      </c>
      <c r="D67" s="15" t="s">
        <v>85</v>
      </c>
      <c r="E67" s="15" t="s">
        <v>87</v>
      </c>
      <c r="F67" s="16" t="s">
        <v>13</v>
      </c>
      <c r="G67" s="58" t="s">
        <v>130</v>
      </c>
      <c r="H67" s="36"/>
      <c r="I67" s="36"/>
      <c r="J67" s="36"/>
      <c r="K67" s="36"/>
      <c r="L67" s="36"/>
      <c r="M67" s="36"/>
      <c r="N67" s="36"/>
      <c r="O67" s="36">
        <f>61858-1</f>
        <v>61857</v>
      </c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3">
        <f t="shared" si="3"/>
        <v>61857</v>
      </c>
    </row>
    <row r="68" spans="1:28" s="10" customFormat="1" ht="14.5" hidden="1" x14ac:dyDescent="0.35">
      <c r="A68" s="19" t="s">
        <v>17</v>
      </c>
      <c r="B68" s="16" t="s">
        <v>69</v>
      </c>
      <c r="C68" s="15" t="s">
        <v>84</v>
      </c>
      <c r="D68" s="15" t="s">
        <v>85</v>
      </c>
      <c r="E68" s="15" t="s">
        <v>87</v>
      </c>
      <c r="F68" s="16" t="s">
        <v>13</v>
      </c>
      <c r="G68" s="58" t="s">
        <v>130</v>
      </c>
      <c r="H68" s="36"/>
      <c r="I68" s="36"/>
      <c r="J68" s="36"/>
      <c r="K68" s="36"/>
      <c r="L68" s="36"/>
      <c r="M68" s="36"/>
      <c r="N68" s="36"/>
      <c r="O68" s="36">
        <v>1</v>
      </c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3">
        <f t="shared" si="3"/>
        <v>1</v>
      </c>
    </row>
    <row r="69" spans="1:28" s="10" customFormat="1" ht="14.5" hidden="1" x14ac:dyDescent="0.35">
      <c r="A69" s="82" t="s">
        <v>138</v>
      </c>
      <c r="B69" s="70" t="s">
        <v>53</v>
      </c>
      <c r="C69" s="83" t="s">
        <v>159</v>
      </c>
      <c r="D69" s="84" t="s">
        <v>139</v>
      </c>
      <c r="E69" s="84" t="s">
        <v>140</v>
      </c>
      <c r="F69" s="16" t="s">
        <v>15</v>
      </c>
      <c r="G69" s="1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>
        <v>7475</v>
      </c>
      <c r="X69" s="36"/>
      <c r="Y69" s="36"/>
      <c r="Z69" s="36"/>
      <c r="AA69" s="36"/>
      <c r="AB69" s="33">
        <f>W69</f>
        <v>7475</v>
      </c>
    </row>
    <row r="70" spans="1:28" s="10" customFormat="1" ht="14.5" hidden="1" x14ac:dyDescent="0.35">
      <c r="A70" s="82" t="s">
        <v>141</v>
      </c>
      <c r="B70" s="70" t="s">
        <v>53</v>
      </c>
      <c r="C70" s="85" t="s">
        <v>160</v>
      </c>
      <c r="D70" s="85" t="s">
        <v>142</v>
      </c>
      <c r="E70" s="84" t="s">
        <v>143</v>
      </c>
      <c r="F70" s="16" t="s">
        <v>15</v>
      </c>
      <c r="G70" s="1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>
        <v>9220.8700000000008</v>
      </c>
      <c r="X70" s="36"/>
      <c r="Y70" s="36"/>
      <c r="Z70" s="36"/>
      <c r="AA70" s="36"/>
      <c r="AB70" s="33">
        <f t="shared" ref="AB70:AB72" si="4">W70</f>
        <v>9220.8700000000008</v>
      </c>
    </row>
    <row r="71" spans="1:28" s="10" customFormat="1" ht="14.5" hidden="1" x14ac:dyDescent="0.35">
      <c r="A71" s="82" t="s">
        <v>144</v>
      </c>
      <c r="B71" s="70" t="s">
        <v>53</v>
      </c>
      <c r="C71" s="86" t="s">
        <v>161</v>
      </c>
      <c r="D71" s="86" t="s">
        <v>145</v>
      </c>
      <c r="E71" s="87" t="s">
        <v>146</v>
      </c>
      <c r="F71" s="16" t="s">
        <v>15</v>
      </c>
      <c r="G71" s="1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>
        <v>12294.5</v>
      </c>
      <c r="X71" s="36"/>
      <c r="Y71" s="36"/>
      <c r="Z71" s="36"/>
      <c r="AA71" s="36"/>
      <c r="AB71" s="33">
        <f t="shared" si="4"/>
        <v>12294.5</v>
      </c>
    </row>
    <row r="72" spans="1:28" s="10" customFormat="1" ht="14.5" hidden="1" x14ac:dyDescent="0.35">
      <c r="A72" s="82" t="s">
        <v>147</v>
      </c>
      <c r="B72" s="70" t="s">
        <v>53</v>
      </c>
      <c r="C72" s="88" t="s">
        <v>162</v>
      </c>
      <c r="D72" s="88" t="s">
        <v>148</v>
      </c>
      <c r="E72" s="89" t="s">
        <v>149</v>
      </c>
      <c r="F72" s="16" t="s">
        <v>15</v>
      </c>
      <c r="G72" s="1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>
        <v>17582.64</v>
      </c>
      <c r="X72" s="36"/>
      <c r="Y72" s="36"/>
      <c r="Z72" s="36"/>
      <c r="AA72" s="36"/>
      <c r="AB72" s="33">
        <f t="shared" si="4"/>
        <v>17582.64</v>
      </c>
    </row>
    <row r="73" spans="1:28" s="10" customFormat="1" ht="14.5" hidden="1" x14ac:dyDescent="0.35">
      <c r="A73" s="93" t="s">
        <v>169</v>
      </c>
      <c r="B73" s="70" t="s">
        <v>53</v>
      </c>
      <c r="C73" s="94" t="s">
        <v>170</v>
      </c>
      <c r="D73" s="95" t="s">
        <v>171</v>
      </c>
      <c r="E73" s="87" t="s">
        <v>172</v>
      </c>
      <c r="F73" s="16" t="s">
        <v>15</v>
      </c>
      <c r="G73" s="1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>
        <v>2761.34</v>
      </c>
      <c r="Z73" s="36"/>
      <c r="AA73" s="36"/>
      <c r="AB73" s="33">
        <f>Y73</f>
        <v>2761.34</v>
      </c>
    </row>
    <row r="74" spans="1:28" s="10" customFormat="1" ht="14.5" hidden="1" x14ac:dyDescent="0.35">
      <c r="A74" s="93" t="s">
        <v>169</v>
      </c>
      <c r="B74" s="70" t="s">
        <v>174</v>
      </c>
      <c r="C74" s="94" t="s">
        <v>170</v>
      </c>
      <c r="D74" s="95" t="s">
        <v>171</v>
      </c>
      <c r="E74" s="87" t="s">
        <v>172</v>
      </c>
      <c r="F74" s="16" t="s">
        <v>15</v>
      </c>
      <c r="G74" s="1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102">
        <v>30537.25</v>
      </c>
      <c r="AA74" s="102"/>
      <c r="AB74" s="33">
        <f>Z74</f>
        <v>30537.25</v>
      </c>
    </row>
    <row r="75" spans="1:28" s="10" customFormat="1" ht="14.5" x14ac:dyDescent="0.35">
      <c r="A75" s="19" t="s">
        <v>177</v>
      </c>
      <c r="B75" s="70" t="s">
        <v>53</v>
      </c>
      <c r="C75" s="15" t="s">
        <v>178</v>
      </c>
      <c r="D75" s="15" t="s">
        <v>179</v>
      </c>
      <c r="E75" s="100" t="s">
        <v>180</v>
      </c>
      <c r="F75" s="16" t="s">
        <v>15</v>
      </c>
      <c r="G75" s="1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102"/>
      <c r="AA75" s="102">
        <v>430.44</v>
      </c>
      <c r="AB75" s="33">
        <f>AA75</f>
        <v>430.44</v>
      </c>
    </row>
    <row r="76" spans="1:28" s="10" customFormat="1" ht="14.5" x14ac:dyDescent="0.35">
      <c r="A76" s="101"/>
      <c r="B76" s="70"/>
      <c r="C76" s="94"/>
      <c r="D76" s="98"/>
      <c r="E76" s="99"/>
      <c r="F76" s="16"/>
      <c r="G76" s="1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102"/>
      <c r="AA76" s="102"/>
      <c r="AB76" s="33"/>
    </row>
    <row r="77" spans="1:28" s="10" customFormat="1" ht="14.5" hidden="1" x14ac:dyDescent="0.35">
      <c r="A77" s="39" t="s">
        <v>22</v>
      </c>
      <c r="B77" s="16"/>
      <c r="C77" s="59"/>
      <c r="D77" s="27"/>
      <c r="E77" s="15"/>
      <c r="F77" s="16" t="s">
        <v>15</v>
      </c>
      <c r="G77" s="1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3">
        <f t="shared" ref="AB77:AB79" si="5">SUM(H77:H77)</f>
        <v>0</v>
      </c>
    </row>
    <row r="78" spans="1:28" s="10" customFormat="1" ht="14.5" hidden="1" x14ac:dyDescent="0.35">
      <c r="A78" s="57"/>
      <c r="B78" s="16"/>
      <c r="C78" s="58"/>
      <c r="D78" s="58"/>
      <c r="E78" s="58"/>
      <c r="F78" s="16"/>
      <c r="G78" s="1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3"/>
    </row>
    <row r="79" spans="1:28" s="10" customFormat="1" ht="14.5" hidden="1" x14ac:dyDescent="0.35">
      <c r="A79" s="39" t="s">
        <v>39</v>
      </c>
      <c r="B79" s="70" t="s">
        <v>40</v>
      </c>
      <c r="C79" s="15" t="s">
        <v>41</v>
      </c>
      <c r="D79" s="27" t="s">
        <v>27</v>
      </c>
      <c r="E79" s="15" t="s">
        <v>28</v>
      </c>
      <c r="F79" s="16">
        <v>10.561</v>
      </c>
      <c r="G79" s="16"/>
      <c r="H79" s="36">
        <v>17753.230000000003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3">
        <f t="shared" si="5"/>
        <v>17753.230000000003</v>
      </c>
    </row>
    <row r="80" spans="1:28" s="10" customFormat="1" ht="14.5" hidden="1" x14ac:dyDescent="0.35">
      <c r="A80" s="19" t="s">
        <v>46</v>
      </c>
      <c r="B80" s="70" t="s">
        <v>53</v>
      </c>
      <c r="C80" s="15" t="s">
        <v>47</v>
      </c>
      <c r="D80" s="15" t="s">
        <v>48</v>
      </c>
      <c r="E80" s="15" t="s">
        <v>49</v>
      </c>
      <c r="F80" s="16" t="s">
        <v>15</v>
      </c>
      <c r="G80" s="16"/>
      <c r="H80" s="36"/>
      <c r="I80" s="36">
        <v>61820.147171086384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>
        <v>33250</v>
      </c>
      <c r="V80" s="36"/>
      <c r="W80" s="36"/>
      <c r="X80" s="36"/>
      <c r="Y80" s="36"/>
      <c r="Z80" s="36"/>
      <c r="AA80" s="36"/>
      <c r="AB80" s="33">
        <f>SUM(I80:U80)</f>
        <v>95070.147171086384</v>
      </c>
    </row>
    <row r="81" spans="1:28" s="10" customFormat="1" ht="14.5" hidden="1" x14ac:dyDescent="0.35">
      <c r="A81" s="19"/>
      <c r="B81" s="70"/>
      <c r="C81" s="15"/>
      <c r="D81" s="15"/>
      <c r="E81" s="15"/>
      <c r="F81" s="16"/>
      <c r="G81" s="1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3"/>
    </row>
    <row r="82" spans="1:28" s="10" customFormat="1" ht="14.5" hidden="1" x14ac:dyDescent="0.35">
      <c r="A82" s="19"/>
      <c r="B82" s="70"/>
      <c r="C82" s="15"/>
      <c r="D82" s="15"/>
      <c r="E82" s="15"/>
      <c r="F82" s="16"/>
      <c r="G82" s="1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3"/>
    </row>
    <row r="83" spans="1:28" s="10" customFormat="1" ht="14.5" hidden="1" x14ac:dyDescent="0.35">
      <c r="A83" s="19" t="s">
        <v>158</v>
      </c>
      <c r="B83" s="70" t="s">
        <v>53</v>
      </c>
      <c r="C83" s="28" t="s">
        <v>153</v>
      </c>
      <c r="D83" s="15" t="s">
        <v>154</v>
      </c>
      <c r="E83" s="30" t="s">
        <v>155</v>
      </c>
      <c r="F83" s="90">
        <v>17.285</v>
      </c>
      <c r="G83" s="1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>
        <v>33315</v>
      </c>
      <c r="Y83" s="36"/>
      <c r="Z83" s="36"/>
      <c r="AA83" s="36"/>
      <c r="AB83" s="33">
        <f>SUM(X83)</f>
        <v>33315</v>
      </c>
    </row>
    <row r="84" spans="1:28" s="10" customFormat="1" ht="14.5" hidden="1" x14ac:dyDescent="0.35">
      <c r="A84" s="17"/>
      <c r="B84" s="17"/>
      <c r="C84" s="17"/>
      <c r="D84" s="14"/>
      <c r="E84" s="14"/>
      <c r="F84" s="14"/>
      <c r="G84" s="1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3">
        <f>SUM(H84:H84)</f>
        <v>0</v>
      </c>
    </row>
    <row r="85" spans="1:28" s="10" customFormat="1" ht="14.5" x14ac:dyDescent="0.35">
      <c r="A85" s="19" t="s">
        <v>0</v>
      </c>
      <c r="B85" s="19"/>
      <c r="C85" s="21"/>
      <c r="D85" s="21"/>
      <c r="E85" s="21"/>
      <c r="F85" s="21"/>
      <c r="G85" s="21"/>
      <c r="H85" s="35">
        <f>SUM(H6:H84)</f>
        <v>17753.230000000003</v>
      </c>
      <c r="I85" s="35">
        <f>SUM(I80:I84)</f>
        <v>61820.147171086384</v>
      </c>
      <c r="J85" s="35">
        <f>SUM(J50:J58)</f>
        <v>499305.36</v>
      </c>
      <c r="K85" s="35">
        <f>SUM(K7:K62)</f>
        <v>2284448</v>
      </c>
      <c r="L85" s="35">
        <f>SUM(L12:L13)</f>
        <v>203503</v>
      </c>
      <c r="M85" s="35">
        <f>SUM(M6:M80)</f>
        <v>95000</v>
      </c>
      <c r="N85" s="35">
        <f>SUM(N10:N11)</f>
        <v>355793</v>
      </c>
      <c r="O85" s="35">
        <f>SUM(O63:O84)</f>
        <v>780207</v>
      </c>
      <c r="P85" s="35">
        <f>SUM(P19:P23)</f>
        <v>10000</v>
      </c>
      <c r="Q85" s="35">
        <f>SUM(Q10:Q19)</f>
        <v>808475</v>
      </c>
      <c r="R85" s="35">
        <f>SUM(R29:R32)</f>
        <v>746713.5</v>
      </c>
      <c r="S85" s="35">
        <f>SUM(S15:S32)</f>
        <v>1589982</v>
      </c>
      <c r="T85" s="35">
        <f>SUM(T29:T32)</f>
        <v>746713.5</v>
      </c>
      <c r="U85" s="35">
        <f>SUM(U64:U84)</f>
        <v>33250</v>
      </c>
      <c r="V85" s="35">
        <f>SUM(V42:V47)</f>
        <v>13279.514492381701</v>
      </c>
      <c r="W85" s="35">
        <f>SUM(W64:W74)</f>
        <v>46573.01</v>
      </c>
      <c r="X85" s="35">
        <f>SUM(X81:X83)</f>
        <v>33315</v>
      </c>
      <c r="Y85" s="35">
        <f>SUM(Y63:Y84)</f>
        <v>2761.34</v>
      </c>
      <c r="Z85" s="35">
        <f>SUM(Z64:Z84)</f>
        <v>30537.25</v>
      </c>
      <c r="AA85" s="35">
        <f>SUM(AA64:AA76)</f>
        <v>430.44</v>
      </c>
      <c r="AB85" s="33"/>
    </row>
    <row r="86" spans="1:28" s="10" customFormat="1" ht="14.5" x14ac:dyDescent="0.35">
      <c r="A86" s="22"/>
      <c r="B86" s="22"/>
      <c r="C86" s="23"/>
      <c r="D86" s="23"/>
      <c r="E86" s="23"/>
      <c r="F86" s="23"/>
      <c r="G86" s="2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5"/>
    </row>
    <row r="87" spans="1:28" s="10" customFormat="1" ht="14.5" x14ac:dyDescent="0.35">
      <c r="A87" s="18" t="s">
        <v>9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8" s="10" customFormat="1" ht="14.5" hidden="1" x14ac:dyDescent="0.35">
      <c r="A88" s="18" t="s">
        <v>42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8" s="10" customFormat="1" ht="14.5" hidden="1" x14ac:dyDescent="0.35">
      <c r="A89" s="22" t="s">
        <v>43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8" s="10" customFormat="1" ht="14.5" hidden="1" x14ac:dyDescent="0.35">
      <c r="A90" s="18" t="s">
        <v>44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8" s="10" customFormat="1" ht="14.5" hidden="1" x14ac:dyDescent="0.35">
      <c r="A91" s="18" t="s">
        <v>45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8" s="10" customFormat="1" ht="14.5" hidden="1" x14ac:dyDescent="0.35">
      <c r="A92" s="18" t="s">
        <v>59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8" s="10" customFormat="1" ht="14.5" hidden="1" x14ac:dyDescent="0.35">
      <c r="A93" s="18" t="s">
        <v>60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8" s="10" customFormat="1" ht="14.5" hidden="1" x14ac:dyDescent="0.35">
      <c r="A94" s="18" t="s">
        <v>62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8" s="10" customFormat="1" ht="14.5" hidden="1" x14ac:dyDescent="0.35">
      <c r="A95" s="18" t="s">
        <v>63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8" s="10" customFormat="1" ht="14.5" hidden="1" x14ac:dyDescent="0.35">
      <c r="A96" s="18" t="s">
        <v>71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s="10" customFormat="1" ht="14.5" hidden="1" x14ac:dyDescent="0.35">
      <c r="A97" s="18" t="s">
        <v>72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s="10" customFormat="1" ht="14.5" hidden="1" x14ac:dyDescent="0.35">
      <c r="A98" s="18" t="s">
        <v>76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s="10" customFormat="1" ht="14.5" hidden="1" x14ac:dyDescent="0.35">
      <c r="A99" s="18" t="s">
        <v>92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s="10" customFormat="1" ht="14.5" hidden="1" x14ac:dyDescent="0.35">
      <c r="A100" s="18" t="s">
        <v>93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s="10" customFormat="1" ht="14.5" hidden="1" x14ac:dyDescent="0.35">
      <c r="A101" s="18" t="s">
        <v>77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s="10" customFormat="1" ht="14.5" hidden="1" x14ac:dyDescent="0.35">
      <c r="A102" s="18" t="s">
        <v>94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s="10" customFormat="1" ht="14.5" hidden="1" x14ac:dyDescent="0.35">
      <c r="A103" s="18" t="s">
        <v>83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s="10" customFormat="1" ht="14.5" hidden="1" x14ac:dyDescent="0.35">
      <c r="A104" s="18" t="s">
        <v>98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4.5" hidden="1" x14ac:dyDescent="0.35">
      <c r="A105" s="18" t="s">
        <v>99</v>
      </c>
    </row>
    <row r="106" spans="1:27" ht="14.5" hidden="1" x14ac:dyDescent="0.35">
      <c r="A106" s="18" t="s">
        <v>104</v>
      </c>
    </row>
    <row r="107" spans="1:27" ht="14.5" hidden="1" x14ac:dyDescent="0.35">
      <c r="A107" s="18" t="s">
        <v>101</v>
      </c>
    </row>
    <row r="108" spans="1:27" ht="14.5" hidden="1" x14ac:dyDescent="0.35">
      <c r="A108" s="18" t="s">
        <v>111</v>
      </c>
    </row>
    <row r="109" spans="1:27" ht="14.5" hidden="1" x14ac:dyDescent="0.35">
      <c r="A109" s="18" t="s">
        <v>110</v>
      </c>
    </row>
    <row r="110" spans="1:27" ht="14.5" hidden="1" x14ac:dyDescent="0.35">
      <c r="A110" s="18" t="s">
        <v>114</v>
      </c>
      <c r="B110" s="51"/>
    </row>
    <row r="111" spans="1:27" ht="14.5" hidden="1" x14ac:dyDescent="0.35">
      <c r="A111" s="18" t="s">
        <v>113</v>
      </c>
      <c r="B111" s="5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5" hidden="1" x14ac:dyDescent="0.35">
      <c r="A112" s="18" t="s">
        <v>116</v>
      </c>
      <c r="B112" s="5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" ht="14.5" hidden="1" x14ac:dyDescent="0.35">
      <c r="A113" s="18" t="s">
        <v>110</v>
      </c>
      <c r="B113" s="52"/>
    </row>
    <row r="114" spans="1:2" ht="14.5" hidden="1" x14ac:dyDescent="0.35">
      <c r="A114" s="18" t="s">
        <v>120</v>
      </c>
      <c r="B114" s="52"/>
    </row>
    <row r="115" spans="1:2" ht="14.5" hidden="1" x14ac:dyDescent="0.35">
      <c r="A115" s="18" t="s">
        <v>119</v>
      </c>
      <c r="B115" s="52"/>
    </row>
    <row r="116" spans="1:2" ht="14.5" hidden="1" x14ac:dyDescent="0.35">
      <c r="A116" s="18" t="s">
        <v>124</v>
      </c>
    </row>
    <row r="117" spans="1:2" ht="14.5" hidden="1" x14ac:dyDescent="0.35">
      <c r="A117" s="18" t="s">
        <v>122</v>
      </c>
    </row>
    <row r="118" spans="1:2" ht="14.5" hidden="1" x14ac:dyDescent="0.35">
      <c r="A118" s="18" t="s">
        <v>151</v>
      </c>
    </row>
    <row r="119" spans="1:2" ht="14.5" hidden="1" x14ac:dyDescent="0.35">
      <c r="A119" s="18" t="s">
        <v>150</v>
      </c>
    </row>
    <row r="120" spans="1:2" ht="14.5" hidden="1" x14ac:dyDescent="0.35">
      <c r="A120" s="18" t="s">
        <v>156</v>
      </c>
    </row>
    <row r="121" spans="1:2" ht="14.5" hidden="1" x14ac:dyDescent="0.35">
      <c r="A121" s="18" t="s">
        <v>157</v>
      </c>
    </row>
    <row r="122" spans="1:2" ht="14.5" hidden="1" x14ac:dyDescent="0.35">
      <c r="A122" s="18" t="s">
        <v>168</v>
      </c>
    </row>
    <row r="123" spans="1:2" ht="14.5" hidden="1" x14ac:dyDescent="0.35">
      <c r="A123" s="18" t="s">
        <v>150</v>
      </c>
    </row>
    <row r="124" spans="1:2" ht="14.5" hidden="1" x14ac:dyDescent="0.35">
      <c r="A124" s="18" t="s">
        <v>176</v>
      </c>
    </row>
    <row r="125" spans="1:2" ht="14.5" hidden="1" x14ac:dyDescent="0.35">
      <c r="A125" s="18" t="s">
        <v>175</v>
      </c>
    </row>
    <row r="126" spans="1:2" ht="14.5" x14ac:dyDescent="0.35">
      <c r="A126" s="18" t="s">
        <v>182</v>
      </c>
    </row>
    <row r="127" spans="1:2" ht="14.5" x14ac:dyDescent="0.35">
      <c r="A127" s="18" t="s">
        <v>150</v>
      </c>
    </row>
    <row r="134" spans="1:1" ht="14.5" x14ac:dyDescent="0.35">
      <c r="A134" s="91" t="s">
        <v>123</v>
      </c>
    </row>
    <row r="135" spans="1:1" ht="14.5" x14ac:dyDescent="0.35">
      <c r="A135" s="10" t="s">
        <v>164</v>
      </c>
    </row>
    <row r="136" spans="1:1" ht="14.5" x14ac:dyDescent="0.35">
      <c r="A136" s="92" t="s">
        <v>167</v>
      </c>
    </row>
    <row r="137" spans="1:1" ht="14.5" x14ac:dyDescent="0.35">
      <c r="A137" s="10" t="s">
        <v>165</v>
      </c>
    </row>
    <row r="138" spans="1:1" ht="14.5" x14ac:dyDescent="0.35">
      <c r="A138" s="92" t="s">
        <v>166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61" t="s">
        <v>29</v>
      </c>
      <c r="C1" s="61"/>
      <c r="D1" s="65"/>
      <c r="E1" s="65"/>
      <c r="F1" s="65"/>
    </row>
    <row r="2" spans="2:6" ht="13" x14ac:dyDescent="0.25">
      <c r="B2" s="61" t="s">
        <v>30</v>
      </c>
      <c r="C2" s="61"/>
      <c r="D2" s="65"/>
      <c r="E2" s="65"/>
      <c r="F2" s="65"/>
    </row>
    <row r="3" spans="2:6" x14ac:dyDescent="0.25">
      <c r="B3" s="62"/>
      <c r="C3" s="62"/>
      <c r="D3" s="66"/>
      <c r="E3" s="66"/>
      <c r="F3" s="66"/>
    </row>
    <row r="4" spans="2:6" ht="37.5" x14ac:dyDescent="0.25">
      <c r="B4" s="62" t="s">
        <v>31</v>
      </c>
      <c r="C4" s="62"/>
      <c r="D4" s="66"/>
      <c r="E4" s="66"/>
      <c r="F4" s="66"/>
    </row>
    <row r="5" spans="2:6" x14ac:dyDescent="0.25">
      <c r="B5" s="62"/>
      <c r="C5" s="62"/>
      <c r="D5" s="66"/>
      <c r="E5" s="66"/>
      <c r="F5" s="66"/>
    </row>
    <row r="6" spans="2:6" ht="39" x14ac:dyDescent="0.25">
      <c r="B6" s="61" t="s">
        <v>32</v>
      </c>
      <c r="C6" s="61"/>
      <c r="D6" s="65"/>
      <c r="E6" s="65" t="s">
        <v>33</v>
      </c>
      <c r="F6" s="65" t="s">
        <v>34</v>
      </c>
    </row>
    <row r="7" spans="2:6" ht="13" thickBot="1" x14ac:dyDescent="0.3">
      <c r="B7" s="62"/>
      <c r="C7" s="62"/>
      <c r="D7" s="66"/>
      <c r="E7" s="66"/>
      <c r="F7" s="66"/>
    </row>
    <row r="8" spans="2:6" ht="50.5" thickBot="1" x14ac:dyDescent="0.3">
      <c r="B8" s="63" t="s">
        <v>35</v>
      </c>
      <c r="C8" s="64"/>
      <c r="D8" s="67"/>
      <c r="E8" s="67">
        <v>1</v>
      </c>
      <c r="F8" s="68" t="s">
        <v>36</v>
      </c>
    </row>
    <row r="9" spans="2:6" x14ac:dyDescent="0.25">
      <c r="B9" s="62"/>
      <c r="C9" s="62"/>
      <c r="D9" s="66"/>
      <c r="E9" s="66"/>
      <c r="F9" s="66"/>
    </row>
    <row r="10" spans="2:6" x14ac:dyDescent="0.25">
      <c r="B10" s="62"/>
      <c r="C10" s="62"/>
      <c r="D10" s="66"/>
      <c r="E10" s="66"/>
      <c r="F10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2023-04-11T12:55:09Z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