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HAMPDEN/"/>
    </mc:Choice>
  </mc:AlternateContent>
  <xr:revisionPtr revIDLastSave="0" documentId="8_{D1D6AA00-FC76-49A8-BD88-63D2B8CF8F7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AMPDEN" sheetId="2" r:id="rId1"/>
    <sheet name="Sheet1" sheetId="3" r:id="rId2"/>
  </sheets>
  <definedNames>
    <definedName name="_xlnm.Print_Area" localSheetId="0">HAMPDEN!$A$1:$H$90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17" i="2" l="1"/>
  <c r="AF18" i="2"/>
  <c r="AF19" i="2"/>
  <c r="AF20" i="2"/>
  <c r="AF16" i="2"/>
  <c r="AE88" i="2"/>
  <c r="AF9" i="2"/>
  <c r="AF8" i="2"/>
  <c r="AF32" i="2"/>
  <c r="AD88" i="2"/>
  <c r="AC88" i="2"/>
  <c r="AF54" i="2"/>
  <c r="AF78" i="2"/>
  <c r="AF77" i="2"/>
  <c r="AB88" i="2"/>
  <c r="AF76" i="2"/>
  <c r="AA88" i="2"/>
  <c r="Z88" i="2"/>
  <c r="AF75" i="2"/>
  <c r="AF74" i="2"/>
  <c r="Y88" i="2"/>
  <c r="X88" i="2"/>
  <c r="AF86" i="2"/>
  <c r="W88" i="2" l="1"/>
  <c r="AF71" i="2"/>
  <c r="AF72" i="2"/>
  <c r="AF73" i="2"/>
  <c r="AF70" i="2"/>
  <c r="AF45" i="2"/>
  <c r="V44" i="2"/>
  <c r="V88" i="2" s="1"/>
  <c r="U88" i="2"/>
  <c r="AF83" i="2"/>
  <c r="T88" i="2"/>
  <c r="S16" i="2"/>
  <c r="R88" i="2"/>
  <c r="Q19" i="2"/>
  <c r="AF44" i="2" l="1"/>
  <c r="S88" i="2"/>
  <c r="Q88" i="2"/>
  <c r="P88" i="2"/>
  <c r="AF22" i="2"/>
  <c r="AF31" i="2"/>
  <c r="M88" i="2"/>
  <c r="O66" i="2"/>
  <c r="AF66" i="2" s="1"/>
  <c r="O68" i="2"/>
  <c r="AF67" i="2"/>
  <c r="AF69" i="2"/>
  <c r="O88" i="2" l="1"/>
  <c r="AF68" i="2"/>
  <c r="AF12" i="2"/>
  <c r="N11" i="2"/>
  <c r="AF11" i="2" s="1"/>
  <c r="L13" i="2"/>
  <c r="AF13" i="2" s="1"/>
  <c r="AF14" i="2"/>
  <c r="K8" i="2"/>
  <c r="K88" i="2" s="1"/>
  <c r="J53" i="2"/>
  <c r="AF53" i="2" s="1"/>
  <c r="I88" i="2"/>
  <c r="AF82" i="2"/>
  <c r="AF23" i="2"/>
  <c r="AF25" i="2"/>
  <c r="AF26" i="2"/>
  <c r="AF27" i="2"/>
  <c r="AF28" i="2"/>
  <c r="AF29" i="2"/>
  <c r="AF30" i="2"/>
  <c r="AF33" i="2"/>
  <c r="AF34" i="2"/>
  <c r="AF35" i="2"/>
  <c r="AF36" i="2"/>
  <c r="AF37" i="2"/>
  <c r="AF38" i="2"/>
  <c r="AF39" i="2"/>
  <c r="AF40" i="2"/>
  <c r="AF41" i="2"/>
  <c r="AF42" i="2"/>
  <c r="AF43" i="2"/>
  <c r="AF46" i="2"/>
  <c r="AF47" i="2"/>
  <c r="AF48" i="2"/>
  <c r="AF49" i="2"/>
  <c r="AF50" i="2"/>
  <c r="AF51" i="2"/>
  <c r="AF52" i="2"/>
  <c r="AF55" i="2"/>
  <c r="AF57" i="2"/>
  <c r="AF58" i="2"/>
  <c r="AF59" i="2"/>
  <c r="AF60" i="2"/>
  <c r="AF61" i="2"/>
  <c r="AF62" i="2"/>
  <c r="AF63" i="2"/>
  <c r="AF64" i="2"/>
  <c r="AF65" i="2"/>
  <c r="AF80" i="2"/>
  <c r="AF87" i="2"/>
  <c r="AF24" i="2"/>
  <c r="AF21" i="2"/>
  <c r="H88" i="2"/>
  <c r="AF56" i="2"/>
  <c r="J88" i="2" l="1"/>
  <c r="L88" i="2"/>
  <c r="N88" i="2"/>
</calcChain>
</file>

<file path=xl/sharedStrings.xml><?xml version="1.0" encoding="utf-8"?>
<sst xmlns="http://schemas.openxmlformats.org/spreadsheetml/2006/main" count="305" uniqueCount="200">
  <si>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</si>
  <si>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</si>
  <si>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</si>
  <si>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</si>
  <si>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</si>
  <si>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</si>
  <si>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</si>
  <si>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</si>
  <si>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</si>
  <si>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</si>
  <si>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</si>
  <si>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</si>
  <si>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HAMPDEN REB</t>
  </si>
  <si>
    <t>17.207</t>
  </si>
  <si>
    <t>WORKFORCE TRAINING FUND</t>
  </si>
  <si>
    <t>N/A</t>
  </si>
  <si>
    <t>STATE ONE STOP</t>
  </si>
  <si>
    <t>WP 10%</t>
  </si>
  <si>
    <t>DVOP</t>
  </si>
  <si>
    <t>UI WALK IN</t>
  </si>
  <si>
    <t>SEASONAL FARM WORKERS</t>
  </si>
  <si>
    <t>WP 90%</t>
  </si>
  <si>
    <t>DTA</t>
  </si>
  <si>
    <t>UI</t>
  </si>
  <si>
    <t>FLABCERT19</t>
  </si>
  <si>
    <t>7002-6625</t>
  </si>
  <si>
    <t>J324</t>
  </si>
  <si>
    <t>4400-3067</t>
  </si>
  <si>
    <t>K103</t>
  </si>
  <si>
    <t>Compatibility Report for HAMPDEN INITIAL BUDGET FY22.xls</t>
  </si>
  <si>
    <t>Run on 6/7/2021 14:30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</si>
  <si>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</si>
  <si>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</si>
  <si>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</si>
  <si>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</si>
  <si>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</si>
  <si>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</si>
  <si>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>CT EOL 23CCHAMPWP</t>
  </si>
  <si>
    <t>INITIAL AWARD FY23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</si>
  <si>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</si>
  <si>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</si>
  <si>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</si>
  <si>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</si>
  <si>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</si>
  <si>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</si>
  <si>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</si>
  <si>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</si>
  <si>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SPSS2023</t>
  </si>
  <si>
    <t>4400-1979</t>
  </si>
  <si>
    <t>K227</t>
  </si>
  <si>
    <t>BUDGET #1 FY23</t>
  </si>
  <si>
    <t>CT EOL 23CCHAMPNEGREA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</si>
  <si>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</si>
  <si>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</si>
  <si>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</si>
  <si>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</si>
  <si>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</si>
  <si>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</si>
  <si>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</si>
  <si>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BUDGET #2 FY23 AUGUST 31, 2022</t>
  </si>
  <si>
    <t>TO ADD RESEA FUNDS</t>
  </si>
  <si>
    <t>BUDGET #3 FY23</t>
  </si>
  <si>
    <t>BUDGET #3 FY23 SEPTEMBER 30, 2022</t>
  </si>
  <si>
    <t xml:space="preserve">TO ADD FY23 YOUTH </t>
  </si>
  <si>
    <t>CT EOL 23CCHAMPWIA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</si>
  <si>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</si>
  <si>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</si>
  <si>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</si>
  <si>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</si>
  <si>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</si>
  <si>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</si>
  <si>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BUDGET #4 FY23 OCTOBER 3, 2022</t>
  </si>
  <si>
    <t>TO ADD FY23 DISLOCATED WORKER</t>
  </si>
  <si>
    <t>DISLOCATED WORKER</t>
  </si>
  <si>
    <t>FWIADWK23A</t>
  </si>
  <si>
    <t>7003-1778</t>
  </si>
  <si>
    <t>BUDGET #5 FY23 OCTOBER 20, 2022</t>
  </si>
  <si>
    <t>TO ADD FY23 ADULT</t>
  </si>
  <si>
    <t>ADULT</t>
  </si>
  <si>
    <t>FWIAADT23A</t>
  </si>
  <si>
    <t>7003-1630</t>
  </si>
  <si>
    <t>BUDGET #5 FY23</t>
  </si>
  <si>
    <t>BUDGET #6 FY23</t>
  </si>
  <si>
    <t>TO ADD FY23 WP FUNDS</t>
  </si>
  <si>
    <t>FES2023</t>
  </si>
  <si>
    <t>7002-6626</t>
  </si>
  <si>
    <t>K105</t>
  </si>
  <si>
    <t>K107</t>
  </si>
  <si>
    <t>BUDGET #7 FY23</t>
  </si>
  <si>
    <t>WTRUSTF23</t>
  </si>
  <si>
    <t>7003-0135</t>
  </si>
  <si>
    <t>K264</t>
  </si>
  <si>
    <t>TO ADD WTF FUNDS</t>
  </si>
  <si>
    <t>BUDGET #6 FY23 OCTOBER 20, 2022</t>
  </si>
  <si>
    <t>BUDGET #7 FY23 OCTOBER 21, 2022</t>
  </si>
  <si>
    <t>OCTOBER 17, 2022-JUNE 30,2023</t>
  </si>
  <si>
    <t>MassHire Award RELIABILITY</t>
  </si>
  <si>
    <t>BUDGET #8 FY23</t>
  </si>
  <si>
    <t>BUDGET #8 FY23 NOVEMBER 4, 2022</t>
  </si>
  <si>
    <t>TO ADD MassHire AWARD</t>
  </si>
  <si>
    <t>BUDGET #9 FY23</t>
  </si>
  <si>
    <t>TO ADD FY23 DISLOCATED WORKER FUND</t>
  </si>
  <si>
    <t>OCTOBER 1, 2022-JUNE 30,  2023</t>
  </si>
  <si>
    <t>FWIADWK23B</t>
  </si>
  <si>
    <t>BUDGET #9 FY23 DECEMBER 9, 2022</t>
  </si>
  <si>
    <t>CT EOL 23CCHAMPSOSWTF</t>
  </si>
  <si>
    <t>BUDGET #10 FY23</t>
  </si>
  <si>
    <t>STOSCC2023</t>
  </si>
  <si>
    <t>7003-0803</t>
  </si>
  <si>
    <t>K284</t>
  </si>
  <si>
    <t>TO ADD FY23 STATE ONE STOP FUND</t>
  </si>
  <si>
    <t>BUDGET #10 FY23 DECEMBER 13, 2022</t>
  </si>
  <si>
    <t>BUDGET #11 FY23</t>
  </si>
  <si>
    <t>TO ADD FY23 ADULT FUNDS</t>
  </si>
  <si>
    <t>BUDGET #11 FY23 DECEMBER 19, 2022</t>
  </si>
  <si>
    <t>FWIAADT23B</t>
  </si>
  <si>
    <t>BUDGET #12 FY23 JANUARY 10, 2023</t>
  </si>
  <si>
    <t>BUDGET #12 FY23</t>
  </si>
  <si>
    <t>BUDGET #13 FY23</t>
  </si>
  <si>
    <t>TO INCREASE WPP PROGRAM</t>
  </si>
  <si>
    <t>BUDGET #13 FY23 JANUARY 12, 2023</t>
  </si>
  <si>
    <t>BUDGET #14 FY23</t>
  </si>
  <si>
    <t>TO ADD TRADE FUNDS</t>
  </si>
  <si>
    <t>DUNS 947581567</t>
  </si>
  <si>
    <t>BUDGET #14 FY23 JANUARY 25, 2023</t>
  </si>
  <si>
    <t>FAIN #</t>
  </si>
  <si>
    <t>AA-38535-22-55-A-25</t>
  </si>
  <si>
    <t>DV35786-21-55-5-25</t>
  </si>
  <si>
    <t>CT EOL 23CCHAMPVETSUI</t>
  </si>
  <si>
    <t>TA38685-22-55-A-25</t>
  </si>
  <si>
    <t>ES38736-22-55-A-25</t>
  </si>
  <si>
    <t>CT EOL 23CCHAMPTRADE</t>
  </si>
  <si>
    <t>TRADE (SERVICE DATE: 10/1/2021-9/30/2024)</t>
  </si>
  <si>
    <t>FTRADE 2022</t>
  </si>
  <si>
    <t>7003-1010</t>
  </si>
  <si>
    <t>K102</t>
  </si>
  <si>
    <t>JULY 1, 2023 - SEPTEMBER 30, 2024</t>
  </si>
  <si>
    <t>BUDGET #15 FY23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</si>
  <si>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</si>
  <si>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</si>
  <si>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</si>
  <si>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</si>
  <si>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</si>
  <si>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</si>
  <si>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</si>
  <si>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</si>
  <si>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</si>
  <si>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</si>
  <si>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</si>
  <si>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</si>
  <si>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TO ADD PARTNER FUNDS</t>
  </si>
  <si>
    <t>BUDGET #15 FY23 FEB. 7, 2023</t>
  </si>
  <si>
    <t>BUDGET #16 FY23</t>
  </si>
  <si>
    <t>FAPAE21</t>
  </si>
  <si>
    <t>7003-1785</t>
  </si>
  <si>
    <t>HB55</t>
  </si>
  <si>
    <t>BUDGET #16 FY23 FEB.14, 2023</t>
  </si>
  <si>
    <t>TO ADD APPRENTICE FUNDS</t>
  </si>
  <si>
    <t>APPRENTICE  (SERVICE DATES: 7/1/2020-6/30/2023)</t>
  </si>
  <si>
    <t>FH126A22VR</t>
  </si>
  <si>
    <t>FV002A2222</t>
  </si>
  <si>
    <t>DOE2023</t>
  </si>
  <si>
    <t>F100VR0022</t>
  </si>
  <si>
    <t>BUDGET #17 FY23</t>
  </si>
  <si>
    <t>VENDOR CUSTOMER CODE</t>
  </si>
  <si>
    <t>UEI #</t>
  </si>
  <si>
    <t>K2VQNMQHQTK6</t>
  </si>
  <si>
    <t>VC6000227012</t>
  </si>
  <si>
    <t>BUDGET #17 FY23 MARCH 21, 2023</t>
  </si>
  <si>
    <t xml:space="preserve">MA SCSEP </t>
  </si>
  <si>
    <t xml:space="preserve">FAD38278PI </t>
  </si>
  <si>
    <t>9110-1178</t>
  </si>
  <si>
    <t>K116</t>
  </si>
  <si>
    <t>BUDGET #18 FY23</t>
  </si>
  <si>
    <t>JAN 1, 2023-JUNE 30, 2023</t>
  </si>
  <si>
    <t>TO ADD SCSEP FUNDS</t>
  </si>
  <si>
    <t>BUDGET #18 FY23 MARCH 23, 2023</t>
  </si>
  <si>
    <t>NATIONAL SCSEP CWI</t>
  </si>
  <si>
    <t>DCSSCSEP23</t>
  </si>
  <si>
    <t>7003-0006</t>
  </si>
  <si>
    <t>K246</t>
  </si>
  <si>
    <t>BUDGET #19 FY23</t>
  </si>
  <si>
    <t>BUDGET #19 FY23 APRIL 11, 2023</t>
  </si>
  <si>
    <t>TO ADD WPP EXPANSION FUNDS</t>
  </si>
  <si>
    <t>BUDGET #20 FY23 APRIL 14, 2023</t>
  </si>
  <si>
    <t>WPP SNAP EXPANSION</t>
  </si>
  <si>
    <t>OCT 1, 2022-FEB 16, 2023</t>
  </si>
  <si>
    <t>FY20233067</t>
  </si>
  <si>
    <t>FEB 17, 2023-JUNE 30,2023</t>
  </si>
  <si>
    <t>BUDGET #20 FY23</t>
  </si>
  <si>
    <t>BUDGET #21 FY23</t>
  </si>
  <si>
    <t>TO ADD ADDITIONAL RESEA FUNDS</t>
  </si>
  <si>
    <t>BUDGET #21 FY23 MAY 2, 2023</t>
  </si>
  <si>
    <t>UI-35950-21-60-A-25</t>
  </si>
  <si>
    <t>BUDGET #22 FY23 MAY 26, 2023</t>
  </si>
  <si>
    <t>TO ADD ADDITIONAL SOS FUNDS (REALLOCATED)</t>
  </si>
  <si>
    <t>BUDGET #22 FY23</t>
  </si>
  <si>
    <t>BUDGET #23 FY23</t>
  </si>
  <si>
    <t>BUDGET #23 FY23 JUNE 6, 2023</t>
  </si>
  <si>
    <t>TO MOVE FUNDS TO FY24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</si>
</sst>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0"/>
      <name val="Arial"/>
      <family val="2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0070C0"/>
      <name val="Calibri"/>
      <family val="2"/>
      <scheme val="minor"/>
    </font>
    <font>
      <sz val="11"/>
      <color rgb="FF000000"/>
      <name val="Book Antiqua"/>
      <family val="1"/>
    </font>
    <font>
      <sz val="12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CF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10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4" fontId="8" fillId="0" borderId="1" xfId="1" applyFont="1" applyFill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3" xfId="0" applyFont="1" applyBorder="1" applyAlignment="1">
      <alignment horizontal="left"/>
    </xf>
    <xf numFmtId="0" fontId="8" fillId="0" borderId="3" xfId="0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8" fillId="0" borderId="2" xfId="0" quotePrefix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8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/>
    </xf>
    <xf numFmtId="3" fontId="7" fillId="0" borderId="0" xfId="0" applyNumberFormat="1" applyFont="1"/>
    <xf numFmtId="44" fontId="17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8" fillId="0" borderId="1" xfId="0" applyFont="1" applyBorder="1"/>
    <xf numFmtId="0" fontId="20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44" fontId="8" fillId="0" borderId="0" xfId="0" applyNumberFormat="1" applyFont="1"/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4" fillId="0" borderId="0" xfId="0" applyFont="1"/>
    <xf numFmtId="0" fontId="15" fillId="0" borderId="1" xfId="0" quotePrefix="1" applyFont="1" applyBorder="1" applyAlignment="1">
      <alignment horizontal="center" vertical="center" wrapText="1"/>
    </xf>
    <xf numFmtId="44" fontId="8" fillId="0" borderId="9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21" fillId="2" borderId="1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20" fillId="0" borderId="12" xfId="0" applyFont="1" applyBorder="1" applyAlignment="1">
      <alignment horizontal="center"/>
    </xf>
    <xf numFmtId="0" fontId="18" fillId="0" borderId="1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/>
    </xf>
    <xf numFmtId="0" fontId="18" fillId="0" borderId="14" xfId="0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20" fillId="0" borderId="0" xfId="0" applyFont="1"/>
    <xf numFmtId="0" fontId="18" fillId="0" borderId="0" xfId="0" applyFont="1"/>
    <xf numFmtId="0" fontId="16" fillId="0" borderId="0" xfId="0" applyFont="1"/>
    <xf numFmtId="0" fontId="20" fillId="0" borderId="0" xfId="0" applyFont="1" applyAlignment="1">
      <alignment horizontal="center"/>
    </xf>
    <xf numFmtId="0" fontId="18" fillId="0" borderId="1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5" fillId="0" borderId="10" xfId="0" applyFont="1" applyBorder="1" applyAlignment="1">
      <alignment horizontal="center"/>
    </xf>
    <xf numFmtId="0" fontId="16" fillId="0" borderId="1" xfId="0" applyFont="1" applyBorder="1"/>
    <xf numFmtId="44" fontId="8" fillId="0" borderId="1" xfId="1" applyFont="1" applyBorder="1"/>
    <xf numFmtId="0" fontId="8" fillId="3" borderId="1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22" fillId="0" borderId="16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8"/>
  <sheetViews>
    <sheetView tabSelected="1" topLeftCell="A6" zoomScale="110" zoomScaleNormal="110" workbookViewId="0">
      <selection activeCell="B138" sqref="B138"/>
    </sheetView>
  </sheetViews>
  <sheetFormatPr defaultColWidth="9.26953125" defaultRowHeight="12" x14ac:dyDescent="0.3"/>
  <cols>
    <col min="1" max="1" width="63.26953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26953125" style="2" customWidth="1"/>
    <col min="7" max="7" width="23.453125" style="2" customWidth="1"/>
    <col min="8" max="9" width="19.7265625" style="2" hidden="1" customWidth="1"/>
    <col min="10" max="10" width="16.36328125" style="2" hidden="1" customWidth="1"/>
    <col min="11" max="11" width="13.81640625" style="2" hidden="1" customWidth="1"/>
    <col min="12" max="14" width="12.90625" style="2" hidden="1" customWidth="1"/>
    <col min="15" max="15" width="12.1796875" style="2" hidden="1" customWidth="1"/>
    <col min="16" max="17" width="12" style="2" hidden="1" customWidth="1"/>
    <col min="18" max="30" width="13.81640625" style="2" hidden="1" customWidth="1"/>
    <col min="31" max="31" width="13.81640625" style="2" customWidth="1"/>
    <col min="32" max="32" width="13.81640625" style="3" hidden="1" customWidth="1"/>
    <col min="33" max="33" width="13.7265625" style="3" bestFit="1" customWidth="1"/>
    <col min="34" max="34" width="7.7265625" style="3" bestFit="1" customWidth="1"/>
    <col min="35" max="16384" width="9.26953125" style="3"/>
  </cols>
  <sheetData>
    <row r="1" spans="1:32" ht="20.5" x14ac:dyDescent="0.45">
      <c r="A1" s="3" t="s">
        <v>11</v>
      </c>
      <c r="B1" s="104" t="s">
        <v>10</v>
      </c>
      <c r="C1" s="105"/>
      <c r="D1" s="105"/>
      <c r="E1" s="105"/>
      <c r="F1" s="105"/>
      <c r="G1" s="105"/>
      <c r="H1" s="105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</row>
    <row r="2" spans="1:32" ht="20.5" x14ac:dyDescent="0.45">
      <c r="B2" s="6"/>
      <c r="C2" s="6"/>
      <c r="D2" s="6"/>
      <c r="E2" s="7"/>
      <c r="F2" s="7"/>
      <c r="G2" s="7"/>
    </row>
    <row r="3" spans="1:32" ht="20.5" x14ac:dyDescent="0.45">
      <c r="A3" s="4" t="s">
        <v>12</v>
      </c>
      <c r="B3" s="6" t="s">
        <v>7</v>
      </c>
      <c r="C3" s="1"/>
    </row>
    <row r="4" spans="1:32" ht="21" thickBot="1" x14ac:dyDescent="0.5">
      <c r="A4" s="4"/>
      <c r="B4" s="5"/>
      <c r="C4" s="1"/>
    </row>
    <row r="5" spans="1:32" s="10" customFormat="1" ht="29.5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71" t="s">
        <v>125</v>
      </c>
      <c r="H5" s="9" t="s">
        <v>38</v>
      </c>
      <c r="I5" s="71" t="s">
        <v>50</v>
      </c>
      <c r="J5" s="71" t="s">
        <v>58</v>
      </c>
      <c r="K5" s="71" t="s">
        <v>61</v>
      </c>
      <c r="L5" s="71" t="s">
        <v>70</v>
      </c>
      <c r="M5" s="71" t="s">
        <v>81</v>
      </c>
      <c r="N5" s="71" t="s">
        <v>82</v>
      </c>
      <c r="O5" s="71" t="s">
        <v>88</v>
      </c>
      <c r="P5" s="71" t="s">
        <v>97</v>
      </c>
      <c r="Q5" s="71" t="s">
        <v>100</v>
      </c>
      <c r="R5" s="71" t="s">
        <v>106</v>
      </c>
      <c r="S5" s="71" t="s">
        <v>112</v>
      </c>
      <c r="T5" s="71" t="s">
        <v>117</v>
      </c>
      <c r="U5" s="71" t="s">
        <v>118</v>
      </c>
      <c r="V5" s="71" t="s">
        <v>121</v>
      </c>
      <c r="W5" s="71" t="s">
        <v>137</v>
      </c>
      <c r="X5" s="71" t="s">
        <v>152</v>
      </c>
      <c r="Y5" s="71" t="s">
        <v>163</v>
      </c>
      <c r="Z5" s="71" t="s">
        <v>173</v>
      </c>
      <c r="AA5" s="71" t="s">
        <v>181</v>
      </c>
      <c r="AB5" s="71" t="s">
        <v>189</v>
      </c>
      <c r="AC5" s="71" t="s">
        <v>190</v>
      </c>
      <c r="AD5" s="71" t="s">
        <v>196</v>
      </c>
      <c r="AE5" s="71" t="s">
        <v>197</v>
      </c>
      <c r="AF5" s="27" t="s">
        <v>6</v>
      </c>
    </row>
    <row r="6" spans="1:32" s="10" customFormat="1" ht="14.5" x14ac:dyDescent="0.35">
      <c r="A6" s="9" t="s">
        <v>8</v>
      </c>
      <c r="B6" s="9"/>
      <c r="C6" s="9"/>
      <c r="D6" s="9"/>
      <c r="E6" s="9"/>
      <c r="F6" s="9"/>
      <c r="G6" s="9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27"/>
    </row>
    <row r="7" spans="1:32" s="10" customFormat="1" ht="14.5" x14ac:dyDescent="0.35">
      <c r="A7" s="15" t="s">
        <v>64</v>
      </c>
      <c r="B7" s="9"/>
      <c r="C7" s="9"/>
      <c r="D7" s="9"/>
      <c r="E7" s="9"/>
      <c r="F7" s="9"/>
      <c r="G7" s="9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27"/>
    </row>
    <row r="8" spans="1:32" s="10" customFormat="1" ht="15.5" x14ac:dyDescent="0.35">
      <c r="A8" s="74" t="s">
        <v>65</v>
      </c>
      <c r="B8" s="16" t="s">
        <v>66</v>
      </c>
      <c r="C8" s="15" t="s">
        <v>67</v>
      </c>
      <c r="D8" s="75" t="s">
        <v>68</v>
      </c>
      <c r="E8" s="75">
        <v>6501</v>
      </c>
      <c r="F8" s="16">
        <v>17.259</v>
      </c>
      <c r="G8" s="81" t="s">
        <v>126</v>
      </c>
      <c r="H8" s="32"/>
      <c r="I8" s="32"/>
      <c r="J8" s="32"/>
      <c r="K8" s="32">
        <f>2284448-1</f>
        <v>2284447</v>
      </c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>
        <v>-911377.99</v>
      </c>
      <c r="AF8" s="33">
        <f>SUM(H8:AE8)</f>
        <v>1373069.01</v>
      </c>
    </row>
    <row r="9" spans="1:32" s="10" customFormat="1" ht="15.5" x14ac:dyDescent="0.35">
      <c r="A9" s="74" t="s">
        <v>65</v>
      </c>
      <c r="B9" s="16" t="s">
        <v>69</v>
      </c>
      <c r="C9" s="15" t="s">
        <v>67</v>
      </c>
      <c r="D9" s="75" t="s">
        <v>68</v>
      </c>
      <c r="E9" s="75">
        <v>6501</v>
      </c>
      <c r="F9" s="16">
        <v>17.259</v>
      </c>
      <c r="G9" s="81" t="s">
        <v>126</v>
      </c>
      <c r="H9" s="32"/>
      <c r="I9" s="32"/>
      <c r="J9" s="32"/>
      <c r="K9" s="32">
        <v>1</v>
      </c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>
        <v>911377.98999999987</v>
      </c>
      <c r="AF9" s="33">
        <f>SUM(H9:AE9)</f>
        <v>911378.98999999987</v>
      </c>
    </row>
    <row r="10" spans="1:32" s="10" customFormat="1" ht="15.5" x14ac:dyDescent="0.35">
      <c r="A10" s="74"/>
      <c r="B10" s="16"/>
      <c r="C10" s="15"/>
      <c r="D10" s="75"/>
      <c r="E10" s="75"/>
      <c r="F10" s="16"/>
      <c r="G10" s="81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3"/>
    </row>
    <row r="11" spans="1:32" s="10" customFormat="1" ht="15.5" hidden="1" x14ac:dyDescent="0.35">
      <c r="A11" s="19" t="s">
        <v>78</v>
      </c>
      <c r="B11" s="16" t="s">
        <v>66</v>
      </c>
      <c r="C11" s="49" t="s">
        <v>79</v>
      </c>
      <c r="D11" s="76" t="s">
        <v>80</v>
      </c>
      <c r="E11" s="76">
        <v>6502</v>
      </c>
      <c r="F11" s="15">
        <v>17.257999999999999</v>
      </c>
      <c r="G11" s="81" t="s">
        <v>126</v>
      </c>
      <c r="H11" s="32"/>
      <c r="I11" s="32"/>
      <c r="J11" s="32"/>
      <c r="K11" s="32"/>
      <c r="L11" s="32"/>
      <c r="M11" s="32"/>
      <c r="N11" s="32">
        <f>355793-1</f>
        <v>355792</v>
      </c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3">
        <f>SUM(N11)</f>
        <v>355792</v>
      </c>
    </row>
    <row r="12" spans="1:32" s="10" customFormat="1" ht="15.5" hidden="1" x14ac:dyDescent="0.35">
      <c r="A12" s="19" t="s">
        <v>78</v>
      </c>
      <c r="B12" s="16" t="s">
        <v>69</v>
      </c>
      <c r="C12" s="49" t="s">
        <v>79</v>
      </c>
      <c r="D12" s="76" t="s">
        <v>80</v>
      </c>
      <c r="E12" s="76">
        <v>6502</v>
      </c>
      <c r="F12" s="15">
        <v>17.257999999999999</v>
      </c>
      <c r="G12" s="81" t="s">
        <v>126</v>
      </c>
      <c r="H12" s="32"/>
      <c r="I12" s="32"/>
      <c r="J12" s="32"/>
      <c r="K12" s="32"/>
      <c r="L12" s="32"/>
      <c r="M12" s="32"/>
      <c r="N12" s="32">
        <v>1</v>
      </c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3">
        <f>SUM(N12)</f>
        <v>1</v>
      </c>
    </row>
    <row r="13" spans="1:32" s="10" customFormat="1" ht="15.5" hidden="1" x14ac:dyDescent="0.35">
      <c r="A13" s="31" t="s">
        <v>73</v>
      </c>
      <c r="B13" s="16" t="s">
        <v>66</v>
      </c>
      <c r="C13" s="15" t="s">
        <v>74</v>
      </c>
      <c r="D13" s="76" t="s">
        <v>75</v>
      </c>
      <c r="E13" s="76">
        <v>6503</v>
      </c>
      <c r="F13" s="15">
        <v>17.277999999999999</v>
      </c>
      <c r="G13" s="81" t="s">
        <v>126</v>
      </c>
      <c r="H13" s="32"/>
      <c r="I13" s="32"/>
      <c r="J13" s="32"/>
      <c r="K13" s="32"/>
      <c r="L13" s="32">
        <f>203503-1</f>
        <v>203502</v>
      </c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3">
        <f>L13</f>
        <v>203502</v>
      </c>
    </row>
    <row r="14" spans="1:32" s="10" customFormat="1" ht="15.5" hidden="1" x14ac:dyDescent="0.35">
      <c r="A14" s="31" t="s">
        <v>73</v>
      </c>
      <c r="B14" s="16" t="s">
        <v>69</v>
      </c>
      <c r="C14" s="15" t="s">
        <v>74</v>
      </c>
      <c r="D14" s="76" t="s">
        <v>75</v>
      </c>
      <c r="E14" s="76">
        <v>6503</v>
      </c>
      <c r="F14" s="15">
        <v>17.277999999999999</v>
      </c>
      <c r="G14" s="81" t="s">
        <v>126</v>
      </c>
      <c r="H14" s="32"/>
      <c r="I14" s="32"/>
      <c r="J14" s="32"/>
      <c r="K14" s="32"/>
      <c r="L14" s="32">
        <v>1</v>
      </c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3">
        <f>L14</f>
        <v>1</v>
      </c>
    </row>
    <row r="15" spans="1:32" s="10" customFormat="1" ht="15.5" x14ac:dyDescent="0.35">
      <c r="A15" s="31"/>
      <c r="B15" s="16"/>
      <c r="C15" s="15"/>
      <c r="D15" s="76"/>
      <c r="E15" s="76"/>
      <c r="F15" s="15"/>
      <c r="G15" s="81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3"/>
    </row>
    <row r="16" spans="1:32" s="10" customFormat="1" ht="15.5" x14ac:dyDescent="0.35">
      <c r="A16" s="19" t="s">
        <v>78</v>
      </c>
      <c r="B16" s="16" t="s">
        <v>102</v>
      </c>
      <c r="C16" s="15" t="s">
        <v>115</v>
      </c>
      <c r="D16" s="76" t="s">
        <v>80</v>
      </c>
      <c r="E16" s="76">
        <v>6502</v>
      </c>
      <c r="F16" s="15">
        <v>17.257999999999999</v>
      </c>
      <c r="G16" s="81" t="s">
        <v>126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>
        <f>1589982-1</f>
        <v>1589981</v>
      </c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>
        <v>-652198.06999999995</v>
      </c>
      <c r="AF16" s="33">
        <f>SUM(H16:AE16)</f>
        <v>937782.93</v>
      </c>
    </row>
    <row r="17" spans="1:33" s="10" customFormat="1" ht="15.5" x14ac:dyDescent="0.35">
      <c r="A17" s="19" t="s">
        <v>78</v>
      </c>
      <c r="B17" s="16" t="s">
        <v>69</v>
      </c>
      <c r="C17" s="15" t="s">
        <v>115</v>
      </c>
      <c r="D17" s="76" t="s">
        <v>80</v>
      </c>
      <c r="E17" s="76">
        <v>6502</v>
      </c>
      <c r="F17" s="15">
        <v>17.257999999999999</v>
      </c>
      <c r="G17" s="81" t="s">
        <v>126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>
        <v>1</v>
      </c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>
        <v>652198.07000000007</v>
      </c>
      <c r="AF17" s="33">
        <f t="shared" ref="AF17:AF20" si="0">SUM(H17:AE17)</f>
        <v>652199.07000000007</v>
      </c>
    </row>
    <row r="18" spans="1:33" s="10" customFormat="1" ht="14.5" x14ac:dyDescent="0.35">
      <c r="A18" s="31"/>
      <c r="B18" s="44"/>
      <c r="C18" s="27"/>
      <c r="D18" s="15"/>
      <c r="E18" s="16"/>
      <c r="F18" s="15"/>
      <c r="G18" s="81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3">
        <f t="shared" si="0"/>
        <v>0</v>
      </c>
    </row>
    <row r="19" spans="1:33" s="10" customFormat="1" ht="15.5" x14ac:dyDescent="0.35">
      <c r="A19" s="31" t="s">
        <v>73</v>
      </c>
      <c r="B19" s="16" t="s">
        <v>102</v>
      </c>
      <c r="C19" s="15" t="s">
        <v>103</v>
      </c>
      <c r="D19" s="76" t="s">
        <v>75</v>
      </c>
      <c r="E19" s="75">
        <v>6503</v>
      </c>
      <c r="F19" s="15">
        <v>17.277999999999999</v>
      </c>
      <c r="G19" s="81" t="s">
        <v>126</v>
      </c>
      <c r="H19" s="32"/>
      <c r="I19" s="32"/>
      <c r="J19" s="32"/>
      <c r="K19" s="32"/>
      <c r="L19" s="32"/>
      <c r="M19" s="32"/>
      <c r="N19" s="32"/>
      <c r="O19" s="32"/>
      <c r="P19" s="32"/>
      <c r="Q19" s="32">
        <f>808475-1</f>
        <v>808474</v>
      </c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>
        <v>-478332.65</v>
      </c>
      <c r="AF19" s="33">
        <f t="shared" si="0"/>
        <v>330141.34999999998</v>
      </c>
    </row>
    <row r="20" spans="1:33" s="10" customFormat="1" ht="15.5" x14ac:dyDescent="0.35">
      <c r="A20" s="31" t="s">
        <v>73</v>
      </c>
      <c r="B20" s="16" t="s">
        <v>69</v>
      </c>
      <c r="C20" s="15" t="s">
        <v>103</v>
      </c>
      <c r="D20" s="76" t="s">
        <v>75</v>
      </c>
      <c r="E20" s="75">
        <v>6503</v>
      </c>
      <c r="F20" s="15">
        <v>17.277999999999999</v>
      </c>
      <c r="G20" s="81" t="s">
        <v>126</v>
      </c>
      <c r="H20" s="32"/>
      <c r="I20" s="32"/>
      <c r="J20" s="32"/>
      <c r="K20" s="32"/>
      <c r="L20" s="32"/>
      <c r="M20" s="32"/>
      <c r="N20" s="32"/>
      <c r="O20" s="32"/>
      <c r="P20" s="32"/>
      <c r="Q20" s="32">
        <v>1</v>
      </c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>
        <v>478332.65000000008</v>
      </c>
      <c r="AF20" s="33">
        <f t="shared" si="0"/>
        <v>478333.65000000008</v>
      </c>
      <c r="AG20" s="46"/>
    </row>
    <row r="21" spans="1:33" s="10" customFormat="1" ht="14.5" x14ac:dyDescent="0.35">
      <c r="A21" s="31"/>
      <c r="B21" s="16"/>
      <c r="C21" s="45"/>
      <c r="D21" s="15"/>
      <c r="E21" s="16"/>
      <c r="F21" s="15"/>
      <c r="G21" s="15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3">
        <f t="shared" ref="AF18:AF30" si="1">SUM(H21:H21)</f>
        <v>0</v>
      </c>
    </row>
    <row r="22" spans="1:33" s="10" customFormat="1" ht="15" hidden="1" customHeight="1" x14ac:dyDescent="0.35">
      <c r="A22" s="31" t="s">
        <v>96</v>
      </c>
      <c r="B22" s="16" t="s">
        <v>95</v>
      </c>
      <c r="C22" s="15" t="s">
        <v>67</v>
      </c>
      <c r="D22" s="76" t="s">
        <v>68</v>
      </c>
      <c r="E22" s="16">
        <v>6407</v>
      </c>
      <c r="F22" s="16">
        <v>17.259</v>
      </c>
      <c r="G22" s="16"/>
      <c r="H22" s="32"/>
      <c r="I22" s="32"/>
      <c r="J22" s="32"/>
      <c r="K22" s="32"/>
      <c r="L22" s="32"/>
      <c r="M22" s="32"/>
      <c r="N22" s="32"/>
      <c r="O22" s="32"/>
      <c r="P22" s="32">
        <v>10000</v>
      </c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3">
        <f>P22</f>
        <v>10000</v>
      </c>
    </row>
    <row r="23" spans="1:33" s="10" customFormat="1" ht="14.5" hidden="1" x14ac:dyDescent="0.35">
      <c r="A23" s="31"/>
      <c r="B23" s="16"/>
      <c r="C23" s="45"/>
      <c r="D23" s="15"/>
      <c r="E23" s="16"/>
      <c r="F23" s="15"/>
      <c r="G23" s="15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3">
        <f t="shared" si="1"/>
        <v>0</v>
      </c>
    </row>
    <row r="24" spans="1:33" s="10" customFormat="1" ht="14.5" hidden="1" x14ac:dyDescent="0.35">
      <c r="A24" s="31"/>
      <c r="B24" s="44"/>
      <c r="C24" s="27"/>
      <c r="D24" s="15"/>
      <c r="E24" s="16"/>
      <c r="F24" s="15"/>
      <c r="G24" s="15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3">
        <f t="shared" si="1"/>
        <v>0</v>
      </c>
    </row>
    <row r="25" spans="1:33" s="10" customFormat="1" ht="14.5" hidden="1" x14ac:dyDescent="0.35">
      <c r="A25" s="31"/>
      <c r="B25" s="16"/>
      <c r="C25" s="27"/>
      <c r="D25" s="15"/>
      <c r="E25" s="16"/>
      <c r="F25" s="15"/>
      <c r="G25" s="15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3">
        <f t="shared" si="1"/>
        <v>0</v>
      </c>
    </row>
    <row r="26" spans="1:33" s="10" customFormat="1" ht="14.5" hidden="1" x14ac:dyDescent="0.35">
      <c r="A26" s="31"/>
      <c r="B26" s="16"/>
      <c r="C26" s="27"/>
      <c r="D26" s="15"/>
      <c r="E26" s="16"/>
      <c r="F26" s="15"/>
      <c r="G26" s="15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3">
        <f t="shared" si="1"/>
        <v>0</v>
      </c>
      <c r="AG26" s="46"/>
    </row>
    <row r="27" spans="1:33" s="10" customFormat="1" ht="16" hidden="1" thickBot="1" x14ac:dyDescent="0.4">
      <c r="A27" s="19" t="s">
        <v>20</v>
      </c>
      <c r="B27" s="16"/>
      <c r="C27" s="54" t="s">
        <v>24</v>
      </c>
      <c r="D27" s="55" t="s">
        <v>25</v>
      </c>
      <c r="E27" s="55" t="s">
        <v>26</v>
      </c>
      <c r="F27" s="56">
        <v>17.273</v>
      </c>
      <c r="G27" s="80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3">
        <f t="shared" si="1"/>
        <v>0</v>
      </c>
    </row>
    <row r="28" spans="1:33" s="10" customFormat="1" ht="15.75" hidden="1" customHeight="1" x14ac:dyDescent="0.35">
      <c r="A28" s="31"/>
      <c r="B28" s="16"/>
      <c r="C28" s="15"/>
      <c r="D28" s="15"/>
      <c r="E28" s="16"/>
      <c r="F28" s="15"/>
      <c r="G28" s="15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3">
        <f t="shared" si="1"/>
        <v>0</v>
      </c>
    </row>
    <row r="29" spans="1:33" s="10" customFormat="1" ht="14.5" hidden="1" x14ac:dyDescent="0.35">
      <c r="A29" s="9" t="s">
        <v>8</v>
      </c>
      <c r="B29" s="16"/>
      <c r="C29" s="15"/>
      <c r="D29" s="15"/>
      <c r="E29" s="16"/>
      <c r="F29" s="15"/>
      <c r="G29" s="15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3">
        <f t="shared" si="1"/>
        <v>0</v>
      </c>
    </row>
    <row r="30" spans="1:33" s="10" customFormat="1" ht="14.5" hidden="1" x14ac:dyDescent="0.35">
      <c r="A30" s="15" t="s">
        <v>105</v>
      </c>
      <c r="B30" s="16"/>
      <c r="C30" s="15"/>
      <c r="D30" s="15"/>
      <c r="E30" s="16"/>
      <c r="F30" s="15"/>
      <c r="G30" s="1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3">
        <f t="shared" si="1"/>
        <v>0</v>
      </c>
    </row>
    <row r="31" spans="1:33" s="10" customFormat="1" ht="15" hidden="1" x14ac:dyDescent="0.35">
      <c r="A31" s="43" t="s">
        <v>14</v>
      </c>
      <c r="B31" s="16" t="s">
        <v>53</v>
      </c>
      <c r="C31" s="45" t="s">
        <v>89</v>
      </c>
      <c r="D31" s="77" t="s">
        <v>90</v>
      </c>
      <c r="E31" s="78" t="s">
        <v>91</v>
      </c>
      <c r="F31" s="15" t="s">
        <v>15</v>
      </c>
      <c r="G31" s="15"/>
      <c r="H31" s="36"/>
      <c r="I31" s="36"/>
      <c r="J31" s="36"/>
      <c r="K31" s="36"/>
      <c r="L31" s="36"/>
      <c r="M31" s="36">
        <v>95000</v>
      </c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3">
        <f>SUM(M31:O31)</f>
        <v>95000</v>
      </c>
    </row>
    <row r="32" spans="1:33" s="10" customFormat="1" ht="15" hidden="1" thickBot="1" x14ac:dyDescent="0.4">
      <c r="A32" s="37" t="s">
        <v>16</v>
      </c>
      <c r="B32" s="70" t="s">
        <v>53</v>
      </c>
      <c r="C32" s="79" t="s">
        <v>107</v>
      </c>
      <c r="D32" s="77" t="s">
        <v>108</v>
      </c>
      <c r="E32" s="77" t="s">
        <v>109</v>
      </c>
      <c r="F32" s="16" t="s">
        <v>15</v>
      </c>
      <c r="G32" s="1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>
        <v>746713.5</v>
      </c>
      <c r="S32" s="36"/>
      <c r="T32" s="36">
        <v>746713.5</v>
      </c>
      <c r="U32" s="36"/>
      <c r="V32" s="36"/>
      <c r="W32" s="36"/>
      <c r="X32" s="36"/>
      <c r="Y32" s="36"/>
      <c r="Z32" s="36"/>
      <c r="AA32" s="36"/>
      <c r="AB32" s="36"/>
      <c r="AC32" s="36"/>
      <c r="AD32" s="36">
        <v>212185.36</v>
      </c>
      <c r="AE32" s="36"/>
      <c r="AF32" s="33">
        <f>SUM(H32:AD32)</f>
        <v>1705612.3599999999</v>
      </c>
    </row>
    <row r="33" spans="1:32" s="10" customFormat="1" ht="15" hidden="1" thickTop="1" x14ac:dyDescent="0.35">
      <c r="A33" s="41"/>
      <c r="B33" s="16"/>
      <c r="C33" s="28"/>
      <c r="D33" s="28"/>
      <c r="E33" s="28"/>
      <c r="F33" s="16"/>
      <c r="G33" s="1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3">
        <f t="shared" ref="AF33:AF52" si="2">SUM(H33:H33)</f>
        <v>0</v>
      </c>
    </row>
    <row r="34" spans="1:32" s="10" customFormat="1" ht="14.5" hidden="1" x14ac:dyDescent="0.35">
      <c r="A34" s="9" t="s">
        <v>8</v>
      </c>
      <c r="B34" s="16"/>
      <c r="C34" s="28"/>
      <c r="D34" s="28"/>
      <c r="E34" s="28"/>
      <c r="F34" s="16"/>
      <c r="G34" s="1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3">
        <f t="shared" si="2"/>
        <v>0</v>
      </c>
    </row>
    <row r="35" spans="1:32" s="10" customFormat="1" ht="14.5" hidden="1" x14ac:dyDescent="0.35">
      <c r="A35" s="15" t="s">
        <v>128</v>
      </c>
      <c r="B35" s="16"/>
      <c r="C35" s="28"/>
      <c r="D35" s="28"/>
      <c r="E35" s="28"/>
      <c r="F35" s="16"/>
      <c r="G35" s="1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3">
        <f t="shared" si="2"/>
        <v>0</v>
      </c>
    </row>
    <row r="36" spans="1:32" s="10" customFormat="1" ht="14.5" hidden="1" x14ac:dyDescent="0.35">
      <c r="A36" s="41" t="s">
        <v>18</v>
      </c>
      <c r="B36" s="16"/>
      <c r="C36" s="28"/>
      <c r="D36" s="28"/>
      <c r="E36" s="30"/>
      <c r="F36" s="27">
        <v>17.800999999999998</v>
      </c>
      <c r="G36" s="58" t="s">
        <v>127</v>
      </c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3">
        <f t="shared" si="2"/>
        <v>0</v>
      </c>
    </row>
    <row r="37" spans="1:32" s="10" customFormat="1" ht="14.5" hidden="1" x14ac:dyDescent="0.35">
      <c r="A37" s="41" t="s">
        <v>18</v>
      </c>
      <c r="B37" s="16"/>
      <c r="C37" s="28"/>
      <c r="D37" s="28"/>
      <c r="E37" s="30"/>
      <c r="F37" s="27">
        <v>17.800999999999998</v>
      </c>
      <c r="G37" s="58" t="s">
        <v>127</v>
      </c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3">
        <f t="shared" si="2"/>
        <v>0</v>
      </c>
    </row>
    <row r="38" spans="1:32" s="10" customFormat="1" ht="14.5" hidden="1" x14ac:dyDescent="0.35">
      <c r="A38" s="41" t="s">
        <v>23</v>
      </c>
      <c r="B38" s="16"/>
      <c r="C38" s="15"/>
      <c r="D38" s="49"/>
      <c r="E38" s="53"/>
      <c r="F38" s="15">
        <v>17.225000000000001</v>
      </c>
      <c r="G38" s="15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3">
        <f t="shared" si="2"/>
        <v>0</v>
      </c>
    </row>
    <row r="39" spans="1:32" s="10" customFormat="1" ht="14.5" hidden="1" x14ac:dyDescent="0.35">
      <c r="A39" s="41"/>
      <c r="B39" s="16"/>
      <c r="C39" s="28"/>
      <c r="D39" s="28"/>
      <c r="E39" s="30"/>
      <c r="F39" s="27"/>
      <c r="G39" s="27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3">
        <f t="shared" si="2"/>
        <v>0</v>
      </c>
    </row>
    <row r="40" spans="1:32" s="10" customFormat="1" ht="14.5" hidden="1" x14ac:dyDescent="0.35">
      <c r="A40" s="31" t="s">
        <v>19</v>
      </c>
      <c r="B40" s="16"/>
      <c r="C40" s="40"/>
      <c r="D40" s="40"/>
      <c r="E40" s="40"/>
      <c r="F40" s="16">
        <v>17.225000000000001</v>
      </c>
      <c r="G40" s="1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3">
        <f t="shared" si="2"/>
        <v>0</v>
      </c>
    </row>
    <row r="41" spans="1:32" s="10" customFormat="1" ht="14.5" hidden="1" x14ac:dyDescent="0.35">
      <c r="A41" s="31"/>
      <c r="B41" s="16"/>
      <c r="C41" s="15"/>
      <c r="D41" s="15"/>
      <c r="E41" s="16"/>
      <c r="F41" s="15"/>
      <c r="G41" s="1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3">
        <f t="shared" si="2"/>
        <v>0</v>
      </c>
    </row>
    <row r="42" spans="1:32" s="10" customFormat="1" ht="14.5" hidden="1" x14ac:dyDescent="0.35">
      <c r="A42" s="9" t="s">
        <v>8</v>
      </c>
      <c r="B42" s="16"/>
      <c r="C42" s="15"/>
      <c r="D42" s="15"/>
      <c r="E42" s="16"/>
      <c r="F42" s="15"/>
      <c r="G42" s="1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3">
        <f t="shared" si="2"/>
        <v>0</v>
      </c>
    </row>
    <row r="43" spans="1:32" s="18" customFormat="1" ht="14.5" hidden="1" x14ac:dyDescent="0.35">
      <c r="A43" s="15" t="s">
        <v>131</v>
      </c>
      <c r="B43" s="16"/>
      <c r="C43" s="28"/>
      <c r="D43" s="28"/>
      <c r="E43" s="30"/>
      <c r="F43" s="15"/>
      <c r="G43" s="1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3">
        <f t="shared" si="2"/>
        <v>0</v>
      </c>
    </row>
    <row r="44" spans="1:32" s="10" customFormat="1" ht="14.5" hidden="1" x14ac:dyDescent="0.35">
      <c r="A44" s="31" t="s">
        <v>132</v>
      </c>
      <c r="B44" s="16" t="s">
        <v>53</v>
      </c>
      <c r="C44" s="53" t="s">
        <v>133</v>
      </c>
      <c r="D44" s="49" t="s">
        <v>134</v>
      </c>
      <c r="E44" s="49" t="s">
        <v>135</v>
      </c>
      <c r="F44" s="15">
        <v>17.245000000000001</v>
      </c>
      <c r="G44" s="58" t="s">
        <v>129</v>
      </c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>
        <f>13279.5144923817-1</f>
        <v>13278.514492381701</v>
      </c>
      <c r="W44" s="35"/>
      <c r="X44" s="35"/>
      <c r="Y44" s="35"/>
      <c r="Z44" s="35"/>
      <c r="AA44" s="35"/>
      <c r="AB44" s="35"/>
      <c r="AC44" s="35"/>
      <c r="AD44" s="35"/>
      <c r="AE44" s="35"/>
      <c r="AF44" s="33">
        <f>V44</f>
        <v>13278.514492381701</v>
      </c>
    </row>
    <row r="45" spans="1:32" s="18" customFormat="1" ht="14.5" hidden="1" x14ac:dyDescent="0.35">
      <c r="A45" s="31" t="s">
        <v>132</v>
      </c>
      <c r="B45" s="16" t="s">
        <v>136</v>
      </c>
      <c r="C45" s="53" t="s">
        <v>133</v>
      </c>
      <c r="D45" s="49" t="s">
        <v>134</v>
      </c>
      <c r="E45" s="49" t="s">
        <v>135</v>
      </c>
      <c r="F45" s="15">
        <v>17.245000000000001</v>
      </c>
      <c r="G45" s="58" t="s">
        <v>129</v>
      </c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>
        <v>1</v>
      </c>
      <c r="W45" s="35"/>
      <c r="X45" s="35"/>
      <c r="Y45" s="35"/>
      <c r="Z45" s="35"/>
      <c r="AA45" s="35"/>
      <c r="AB45" s="35"/>
      <c r="AC45" s="35"/>
      <c r="AD45" s="35"/>
      <c r="AE45" s="35"/>
      <c r="AF45" s="33">
        <f>V45</f>
        <v>1</v>
      </c>
    </row>
    <row r="46" spans="1:32" s="18" customFormat="1" ht="14.5" hidden="1" x14ac:dyDescent="0.35">
      <c r="A46" s="31"/>
      <c r="B46" s="16"/>
      <c r="C46" s="15"/>
      <c r="D46" s="15"/>
      <c r="E46" s="15"/>
      <c r="F46" s="15"/>
      <c r="G46" s="1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3">
        <f t="shared" si="2"/>
        <v>0</v>
      </c>
    </row>
    <row r="47" spans="1:32" s="18" customFormat="1" ht="14.5" hidden="1" x14ac:dyDescent="0.35">
      <c r="A47" s="38"/>
      <c r="B47" s="42"/>
      <c r="C47" s="15"/>
      <c r="D47" s="15"/>
      <c r="E47" s="15"/>
      <c r="F47" s="15"/>
      <c r="G47" s="1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3">
        <f t="shared" si="2"/>
        <v>0</v>
      </c>
    </row>
    <row r="48" spans="1:32" s="18" customFormat="1" ht="14.5" hidden="1" x14ac:dyDescent="0.35">
      <c r="A48" s="38"/>
      <c r="B48" s="16"/>
      <c r="C48" s="15"/>
      <c r="D48" s="15"/>
      <c r="E48" s="15"/>
      <c r="F48" s="15"/>
      <c r="G48" s="1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3">
        <f t="shared" si="2"/>
        <v>0</v>
      </c>
    </row>
    <row r="49" spans="1:33" s="18" customFormat="1" ht="14.5" hidden="1" x14ac:dyDescent="0.35">
      <c r="A49" s="38"/>
      <c r="B49" s="16"/>
      <c r="C49" s="15"/>
      <c r="D49" s="15"/>
      <c r="E49" s="15"/>
      <c r="F49" s="15"/>
      <c r="G49" s="1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3">
        <f t="shared" si="2"/>
        <v>0</v>
      </c>
    </row>
    <row r="50" spans="1:33" s="10" customFormat="1" ht="14.5" hidden="1" x14ac:dyDescent="0.35">
      <c r="A50" s="20"/>
      <c r="B50" s="11"/>
      <c r="C50" s="12"/>
      <c r="D50" s="12"/>
      <c r="E50" s="13"/>
      <c r="F50" s="14"/>
      <c r="G50" s="14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3">
        <f t="shared" si="2"/>
        <v>0</v>
      </c>
    </row>
    <row r="51" spans="1:33" s="10" customFormat="1" ht="14.5" hidden="1" x14ac:dyDescent="0.35">
      <c r="A51" s="29" t="s">
        <v>8</v>
      </c>
      <c r="B51" s="16"/>
      <c r="C51" s="28"/>
      <c r="D51" s="28"/>
      <c r="E51" s="30"/>
      <c r="F51" s="15"/>
      <c r="G51" s="1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3">
        <f t="shared" si="2"/>
        <v>0</v>
      </c>
    </row>
    <row r="52" spans="1:33" s="10" customFormat="1" ht="14.5" hidden="1" x14ac:dyDescent="0.35">
      <c r="A52" s="15" t="s">
        <v>51</v>
      </c>
      <c r="B52" s="16"/>
      <c r="C52" s="28"/>
      <c r="D52" s="28"/>
      <c r="E52" s="30"/>
      <c r="F52" s="15"/>
      <c r="G52" s="1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3">
        <f t="shared" si="2"/>
        <v>0</v>
      </c>
    </row>
    <row r="53" spans="1:33" s="10" customFormat="1" ht="15.5" hidden="1" x14ac:dyDescent="0.35">
      <c r="A53" s="72" t="s">
        <v>52</v>
      </c>
      <c r="B53" s="70" t="s">
        <v>53</v>
      </c>
      <c r="C53" s="15" t="s">
        <v>54</v>
      </c>
      <c r="D53" s="15" t="s">
        <v>55</v>
      </c>
      <c r="E53" s="15" t="s">
        <v>56</v>
      </c>
      <c r="F53" s="15">
        <v>17.225000000000001</v>
      </c>
      <c r="G53" s="103" t="s">
        <v>193</v>
      </c>
      <c r="H53" s="35"/>
      <c r="I53" s="35"/>
      <c r="J53" s="35">
        <f>499305.36-1</f>
        <v>499304.36</v>
      </c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>
        <v>98694.17</v>
      </c>
      <c r="AD53" s="35"/>
      <c r="AE53" s="35"/>
      <c r="AF53" s="33">
        <f>SUM(J53:AC53)</f>
        <v>597998.53</v>
      </c>
      <c r="AG53" s="50"/>
    </row>
    <row r="54" spans="1:33" s="10" customFormat="1" ht="15.5" hidden="1" x14ac:dyDescent="0.35">
      <c r="A54" s="72" t="s">
        <v>52</v>
      </c>
      <c r="B54" s="73" t="s">
        <v>57</v>
      </c>
      <c r="C54" s="15" t="s">
        <v>54</v>
      </c>
      <c r="D54" s="15" t="s">
        <v>55</v>
      </c>
      <c r="E54" s="15" t="s">
        <v>56</v>
      </c>
      <c r="F54" s="15">
        <v>17.225000000000001</v>
      </c>
      <c r="G54" s="103" t="s">
        <v>193</v>
      </c>
      <c r="H54" s="35"/>
      <c r="I54" s="35"/>
      <c r="J54" s="35">
        <v>1</v>
      </c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3">
        <f>SUM(J54:AC54)</f>
        <v>1</v>
      </c>
      <c r="AG54" s="46"/>
    </row>
    <row r="55" spans="1:33" s="10" customFormat="1" ht="14.5" hidden="1" x14ac:dyDescent="0.35">
      <c r="A55" s="47"/>
      <c r="B55" s="16"/>
      <c r="C55" s="27"/>
      <c r="D55" s="27"/>
      <c r="E55" s="15"/>
      <c r="F55" s="15"/>
      <c r="G55" s="1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3">
        <f t="shared" ref="AF55:AF65" si="3">SUM(H55:H55)</f>
        <v>0</v>
      </c>
    </row>
    <row r="56" spans="1:33" s="10" customFormat="1" ht="14.5" hidden="1" x14ac:dyDescent="0.35">
      <c r="A56" s="38"/>
      <c r="B56" s="16"/>
      <c r="C56" s="15"/>
      <c r="D56" s="15"/>
      <c r="E56" s="15"/>
      <c r="F56" s="15"/>
      <c r="G56" s="1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3">
        <f t="shared" si="3"/>
        <v>0</v>
      </c>
    </row>
    <row r="57" spans="1:33" s="18" customFormat="1" ht="14.5" hidden="1" x14ac:dyDescent="0.35">
      <c r="A57" s="38"/>
      <c r="B57" s="16"/>
      <c r="C57" s="15"/>
      <c r="D57" s="15"/>
      <c r="E57" s="15"/>
      <c r="F57" s="15"/>
      <c r="G57" s="1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3">
        <f t="shared" si="3"/>
        <v>0</v>
      </c>
    </row>
    <row r="58" spans="1:33" s="18" customFormat="1" ht="14.5" hidden="1" x14ac:dyDescent="0.35">
      <c r="A58" s="38"/>
      <c r="B58" s="16"/>
      <c r="C58" s="15"/>
      <c r="D58" s="15"/>
      <c r="E58" s="15"/>
      <c r="F58" s="15"/>
      <c r="G58" s="1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3">
        <f t="shared" si="3"/>
        <v>0</v>
      </c>
      <c r="AG58" s="60"/>
    </row>
    <row r="59" spans="1:33" s="18" customFormat="1" ht="14.5" hidden="1" x14ac:dyDescent="0.35">
      <c r="A59" s="19"/>
      <c r="B59" s="16"/>
      <c r="C59" s="28"/>
      <c r="D59" s="28"/>
      <c r="E59" s="28"/>
      <c r="F59" s="16"/>
      <c r="G59" s="16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3">
        <f t="shared" si="3"/>
        <v>0</v>
      </c>
    </row>
    <row r="60" spans="1:33" s="18" customFormat="1" ht="14.5" hidden="1" x14ac:dyDescent="0.35">
      <c r="A60" s="31"/>
      <c r="B60" s="16"/>
      <c r="C60" s="15"/>
      <c r="D60" s="48"/>
      <c r="E60" s="15"/>
      <c r="F60" s="15"/>
      <c r="G60" s="1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3">
        <f t="shared" si="3"/>
        <v>0</v>
      </c>
    </row>
    <row r="61" spans="1:33" s="18" customFormat="1" ht="14.5" hidden="1" x14ac:dyDescent="0.35">
      <c r="A61" s="31"/>
      <c r="B61" s="16"/>
      <c r="C61" s="15"/>
      <c r="D61" s="15"/>
      <c r="E61" s="15"/>
      <c r="F61" s="15"/>
      <c r="G61" s="1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3">
        <f t="shared" si="3"/>
        <v>0</v>
      </c>
    </row>
    <row r="62" spans="1:33" s="18" customFormat="1" ht="14.5" hidden="1" x14ac:dyDescent="0.35">
      <c r="A62" s="31"/>
      <c r="B62" s="16"/>
      <c r="C62" s="15"/>
      <c r="D62" s="48"/>
      <c r="E62" s="15"/>
      <c r="F62" s="15"/>
      <c r="G62" s="1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3">
        <f t="shared" si="3"/>
        <v>0</v>
      </c>
    </row>
    <row r="63" spans="1:33" s="10" customFormat="1" ht="14.5" hidden="1" x14ac:dyDescent="0.35">
      <c r="A63" s="17"/>
      <c r="B63" s="11"/>
      <c r="C63" s="12"/>
      <c r="D63" s="12"/>
      <c r="E63" s="12"/>
      <c r="F63" s="14"/>
      <c r="G63" s="14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3">
        <f t="shared" si="3"/>
        <v>0</v>
      </c>
    </row>
    <row r="64" spans="1:33" s="10" customFormat="1" ht="14.5" hidden="1" x14ac:dyDescent="0.35">
      <c r="A64" s="29" t="s">
        <v>8</v>
      </c>
      <c r="B64" s="11"/>
      <c r="C64" s="12"/>
      <c r="D64" s="12"/>
      <c r="E64" s="12"/>
      <c r="F64" s="14"/>
      <c r="G64" s="14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3">
        <f t="shared" si="3"/>
        <v>0</v>
      </c>
    </row>
    <row r="65" spans="1:32" s="10" customFormat="1" ht="14.5" hidden="1" x14ac:dyDescent="0.35">
      <c r="A65" s="15" t="s">
        <v>37</v>
      </c>
      <c r="B65" s="11"/>
      <c r="C65" s="12"/>
      <c r="D65" s="12"/>
      <c r="E65" s="13"/>
      <c r="F65" s="14"/>
      <c r="G65" s="14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3">
        <f t="shared" si="3"/>
        <v>0</v>
      </c>
    </row>
    <row r="66" spans="1:32" s="10" customFormat="1" ht="14.5" hidden="1" x14ac:dyDescent="0.35">
      <c r="A66" s="19" t="s">
        <v>21</v>
      </c>
      <c r="B66" s="16" t="s">
        <v>66</v>
      </c>
      <c r="C66" s="15" t="s">
        <v>84</v>
      </c>
      <c r="D66" s="15" t="s">
        <v>85</v>
      </c>
      <c r="E66" s="15" t="s">
        <v>86</v>
      </c>
      <c r="F66" s="16">
        <v>17.207000000000001</v>
      </c>
      <c r="G66" s="58" t="s">
        <v>130</v>
      </c>
      <c r="H66" s="35"/>
      <c r="I66" s="35"/>
      <c r="J66" s="35"/>
      <c r="K66" s="35"/>
      <c r="L66" s="35"/>
      <c r="M66" s="35"/>
      <c r="N66" s="35"/>
      <c r="O66" s="35">
        <f>718349-1</f>
        <v>718348</v>
      </c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3">
        <f>O66</f>
        <v>718348</v>
      </c>
    </row>
    <row r="67" spans="1:32" s="18" customFormat="1" ht="14.5" hidden="1" x14ac:dyDescent="0.35">
      <c r="A67" s="19" t="s">
        <v>21</v>
      </c>
      <c r="B67" s="16" t="s">
        <v>69</v>
      </c>
      <c r="C67" s="15" t="s">
        <v>84</v>
      </c>
      <c r="D67" s="15" t="s">
        <v>85</v>
      </c>
      <c r="E67" s="15" t="s">
        <v>86</v>
      </c>
      <c r="F67" s="16">
        <v>17.207000000000001</v>
      </c>
      <c r="G67" s="58" t="s">
        <v>130</v>
      </c>
      <c r="H67" s="36"/>
      <c r="I67" s="36"/>
      <c r="J67" s="36"/>
      <c r="K67" s="36"/>
      <c r="L67" s="36"/>
      <c r="M67" s="36"/>
      <c r="N67" s="36"/>
      <c r="O67" s="36">
        <v>1</v>
      </c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3">
        <f t="shared" ref="AF67:AF69" si="4">O67</f>
        <v>1</v>
      </c>
    </row>
    <row r="68" spans="1:32" s="18" customFormat="1" ht="14.5" hidden="1" x14ac:dyDescent="0.35">
      <c r="A68" s="19" t="s">
        <v>17</v>
      </c>
      <c r="B68" s="16" t="s">
        <v>66</v>
      </c>
      <c r="C68" s="15" t="s">
        <v>84</v>
      </c>
      <c r="D68" s="15" t="s">
        <v>85</v>
      </c>
      <c r="E68" s="15" t="s">
        <v>87</v>
      </c>
      <c r="F68" s="16" t="s">
        <v>13</v>
      </c>
      <c r="G68" s="58" t="s">
        <v>130</v>
      </c>
      <c r="H68" s="36"/>
      <c r="I68" s="36"/>
      <c r="J68" s="36"/>
      <c r="K68" s="36"/>
      <c r="L68" s="36"/>
      <c r="M68" s="36"/>
      <c r="N68" s="36"/>
      <c r="O68" s="36">
        <f>61858-1</f>
        <v>61857</v>
      </c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3">
        <f t="shared" si="4"/>
        <v>61857</v>
      </c>
    </row>
    <row r="69" spans="1:32" s="10" customFormat="1" ht="14.5" hidden="1" x14ac:dyDescent="0.35">
      <c r="A69" s="19" t="s">
        <v>17</v>
      </c>
      <c r="B69" s="16" t="s">
        <v>69</v>
      </c>
      <c r="C69" s="15" t="s">
        <v>84</v>
      </c>
      <c r="D69" s="15" t="s">
        <v>85</v>
      </c>
      <c r="E69" s="15" t="s">
        <v>87</v>
      </c>
      <c r="F69" s="16" t="s">
        <v>13</v>
      </c>
      <c r="G69" s="58" t="s">
        <v>130</v>
      </c>
      <c r="H69" s="36"/>
      <c r="I69" s="36"/>
      <c r="J69" s="36"/>
      <c r="K69" s="36"/>
      <c r="L69" s="36"/>
      <c r="M69" s="36"/>
      <c r="N69" s="36"/>
      <c r="O69" s="36">
        <v>1</v>
      </c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3">
        <f t="shared" si="4"/>
        <v>1</v>
      </c>
    </row>
    <row r="70" spans="1:32" s="10" customFormat="1" ht="14.5" hidden="1" x14ac:dyDescent="0.35">
      <c r="A70" s="82" t="s">
        <v>138</v>
      </c>
      <c r="B70" s="70" t="s">
        <v>53</v>
      </c>
      <c r="C70" s="83" t="s">
        <v>159</v>
      </c>
      <c r="D70" s="84" t="s">
        <v>139</v>
      </c>
      <c r="E70" s="84" t="s">
        <v>140</v>
      </c>
      <c r="F70" s="16" t="s">
        <v>15</v>
      </c>
      <c r="G70" s="1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>
        <v>7475</v>
      </c>
      <c r="X70" s="36"/>
      <c r="Y70" s="36"/>
      <c r="Z70" s="36"/>
      <c r="AA70" s="36"/>
      <c r="AB70" s="36"/>
      <c r="AC70" s="36"/>
      <c r="AD70" s="36"/>
      <c r="AE70" s="36"/>
      <c r="AF70" s="33">
        <f>W70</f>
        <v>7475</v>
      </c>
    </row>
    <row r="71" spans="1:32" s="10" customFormat="1" ht="14.5" hidden="1" x14ac:dyDescent="0.35">
      <c r="A71" s="82" t="s">
        <v>141</v>
      </c>
      <c r="B71" s="70" t="s">
        <v>53</v>
      </c>
      <c r="C71" s="85" t="s">
        <v>160</v>
      </c>
      <c r="D71" s="85" t="s">
        <v>142</v>
      </c>
      <c r="E71" s="84" t="s">
        <v>143</v>
      </c>
      <c r="F71" s="16" t="s">
        <v>15</v>
      </c>
      <c r="G71" s="1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>
        <v>9220.8700000000008</v>
      </c>
      <c r="X71" s="36"/>
      <c r="Y71" s="36"/>
      <c r="Z71" s="36"/>
      <c r="AA71" s="36"/>
      <c r="AB71" s="36"/>
      <c r="AC71" s="36"/>
      <c r="AD71" s="36"/>
      <c r="AE71" s="36"/>
      <c r="AF71" s="33">
        <f t="shared" ref="AF71:AF73" si="5">W71</f>
        <v>9220.8700000000008</v>
      </c>
    </row>
    <row r="72" spans="1:32" s="10" customFormat="1" ht="14.5" hidden="1" x14ac:dyDescent="0.35">
      <c r="A72" s="82" t="s">
        <v>144</v>
      </c>
      <c r="B72" s="70" t="s">
        <v>53</v>
      </c>
      <c r="C72" s="86" t="s">
        <v>161</v>
      </c>
      <c r="D72" s="86" t="s">
        <v>145</v>
      </c>
      <c r="E72" s="87" t="s">
        <v>146</v>
      </c>
      <c r="F72" s="16" t="s">
        <v>15</v>
      </c>
      <c r="G72" s="1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>
        <v>12294.5</v>
      </c>
      <c r="X72" s="36"/>
      <c r="Y72" s="36"/>
      <c r="Z72" s="36"/>
      <c r="AA72" s="36"/>
      <c r="AB72" s="36"/>
      <c r="AC72" s="36"/>
      <c r="AD72" s="36"/>
      <c r="AE72" s="36"/>
      <c r="AF72" s="33">
        <f t="shared" si="5"/>
        <v>12294.5</v>
      </c>
    </row>
    <row r="73" spans="1:32" s="10" customFormat="1" ht="14.5" hidden="1" x14ac:dyDescent="0.35">
      <c r="A73" s="82" t="s">
        <v>147</v>
      </c>
      <c r="B73" s="70" t="s">
        <v>53</v>
      </c>
      <c r="C73" s="88" t="s">
        <v>162</v>
      </c>
      <c r="D73" s="88" t="s">
        <v>148</v>
      </c>
      <c r="E73" s="89" t="s">
        <v>149</v>
      </c>
      <c r="F73" s="16" t="s">
        <v>15</v>
      </c>
      <c r="G73" s="1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>
        <v>17582.64</v>
      </c>
      <c r="X73" s="36"/>
      <c r="Y73" s="36"/>
      <c r="Z73" s="36"/>
      <c r="AA73" s="36"/>
      <c r="AB73" s="36"/>
      <c r="AC73" s="36"/>
      <c r="AD73" s="36"/>
      <c r="AE73" s="36"/>
      <c r="AF73" s="33">
        <f t="shared" si="5"/>
        <v>17582.64</v>
      </c>
    </row>
    <row r="74" spans="1:32" s="10" customFormat="1" ht="14.5" hidden="1" x14ac:dyDescent="0.35">
      <c r="A74" s="93" t="s">
        <v>169</v>
      </c>
      <c r="B74" s="70" t="s">
        <v>53</v>
      </c>
      <c r="C74" s="94" t="s">
        <v>170</v>
      </c>
      <c r="D74" s="95" t="s">
        <v>171</v>
      </c>
      <c r="E74" s="87" t="s">
        <v>172</v>
      </c>
      <c r="F74" s="16" t="s">
        <v>15</v>
      </c>
      <c r="G74" s="1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>
        <v>2761.34</v>
      </c>
      <c r="Z74" s="36"/>
      <c r="AA74" s="36"/>
      <c r="AB74" s="36"/>
      <c r="AC74" s="36"/>
      <c r="AD74" s="36"/>
      <c r="AE74" s="36"/>
      <c r="AF74" s="33">
        <f>Y74</f>
        <v>2761.34</v>
      </c>
    </row>
    <row r="75" spans="1:32" s="10" customFormat="1" ht="14.5" hidden="1" x14ac:dyDescent="0.35">
      <c r="A75" s="93" t="s">
        <v>169</v>
      </c>
      <c r="B75" s="70" t="s">
        <v>174</v>
      </c>
      <c r="C75" s="94" t="s">
        <v>170</v>
      </c>
      <c r="D75" s="95" t="s">
        <v>171</v>
      </c>
      <c r="E75" s="87" t="s">
        <v>172</v>
      </c>
      <c r="F75" s="16" t="s">
        <v>15</v>
      </c>
      <c r="G75" s="1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100">
        <v>30537.25</v>
      </c>
      <c r="AA75" s="100"/>
      <c r="AB75" s="100"/>
      <c r="AC75" s="100"/>
      <c r="AD75" s="100"/>
      <c r="AE75" s="100"/>
      <c r="AF75" s="33">
        <f>Z75</f>
        <v>30537.25</v>
      </c>
    </row>
    <row r="76" spans="1:32" s="10" customFormat="1" ht="15" hidden="1" thickBot="1" x14ac:dyDescent="0.4">
      <c r="A76" s="19" t="s">
        <v>177</v>
      </c>
      <c r="B76" s="70" t="s">
        <v>53</v>
      </c>
      <c r="C76" s="15" t="s">
        <v>178</v>
      </c>
      <c r="D76" s="15" t="s">
        <v>179</v>
      </c>
      <c r="E76" s="98" t="s">
        <v>180</v>
      </c>
      <c r="F76" s="101">
        <v>17.234999999999999</v>
      </c>
      <c r="G76" s="1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100"/>
      <c r="AA76" s="100">
        <v>430.44</v>
      </c>
      <c r="AB76" s="100"/>
      <c r="AC76" s="100"/>
      <c r="AD76" s="100"/>
      <c r="AE76" s="100"/>
      <c r="AF76" s="33">
        <f>AA76</f>
        <v>430.44</v>
      </c>
    </row>
    <row r="77" spans="1:32" s="10" customFormat="1" ht="14.5" hidden="1" x14ac:dyDescent="0.35">
      <c r="A77" s="99" t="s">
        <v>185</v>
      </c>
      <c r="B77" s="70" t="s">
        <v>186</v>
      </c>
      <c r="C77" s="14" t="s">
        <v>187</v>
      </c>
      <c r="D77" s="14" t="s">
        <v>27</v>
      </c>
      <c r="E77" s="14" t="s">
        <v>28</v>
      </c>
      <c r="F77" s="102">
        <v>10.561</v>
      </c>
      <c r="G77" s="1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100"/>
      <c r="AA77" s="100"/>
      <c r="AB77" s="100">
        <v>16535.880130770001</v>
      </c>
      <c r="AC77" s="100"/>
      <c r="AD77" s="100"/>
      <c r="AE77" s="100"/>
      <c r="AF77" s="33">
        <f>AB77</f>
        <v>16535.880130770001</v>
      </c>
    </row>
    <row r="78" spans="1:32" s="10" customFormat="1" ht="14.5" hidden="1" x14ac:dyDescent="0.35">
      <c r="A78" s="19" t="s">
        <v>185</v>
      </c>
      <c r="B78" s="70" t="s">
        <v>188</v>
      </c>
      <c r="C78" s="14" t="s">
        <v>187</v>
      </c>
      <c r="D78" s="14" t="s">
        <v>27</v>
      </c>
      <c r="E78" s="14" t="s">
        <v>28</v>
      </c>
      <c r="F78" s="102">
        <v>10.561</v>
      </c>
      <c r="G78" s="1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100"/>
      <c r="AA78" s="100"/>
      <c r="AB78" s="100">
        <v>20669.889869230003</v>
      </c>
      <c r="AC78" s="100"/>
      <c r="AD78" s="100"/>
      <c r="AE78" s="100"/>
      <c r="AF78" s="33">
        <f>AB78</f>
        <v>20669.889869230003</v>
      </c>
    </row>
    <row r="79" spans="1:32" s="10" customFormat="1" ht="14.5" hidden="1" x14ac:dyDescent="0.35">
      <c r="A79" s="99"/>
      <c r="B79" s="70"/>
      <c r="C79" s="94"/>
      <c r="D79" s="96"/>
      <c r="E79" s="97"/>
      <c r="F79" s="16"/>
      <c r="G79" s="1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100"/>
      <c r="AA79" s="100"/>
      <c r="AB79" s="100"/>
      <c r="AC79" s="100"/>
      <c r="AD79" s="100"/>
      <c r="AE79" s="100"/>
      <c r="AF79" s="33"/>
    </row>
    <row r="80" spans="1:32" s="10" customFormat="1" ht="14.5" hidden="1" x14ac:dyDescent="0.35">
      <c r="A80" s="39" t="s">
        <v>22</v>
      </c>
      <c r="B80" s="16"/>
      <c r="C80" s="59"/>
      <c r="D80" s="27"/>
      <c r="E80" s="15"/>
      <c r="F80" s="16" t="s">
        <v>15</v>
      </c>
      <c r="G80" s="1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3">
        <f t="shared" ref="AF80:AF82" si="6">SUM(H80:H80)</f>
        <v>0</v>
      </c>
    </row>
    <row r="81" spans="1:32" s="10" customFormat="1" ht="14.5" hidden="1" x14ac:dyDescent="0.35">
      <c r="A81" s="57"/>
      <c r="B81" s="16"/>
      <c r="C81" s="58"/>
      <c r="D81" s="58"/>
      <c r="E81" s="58"/>
      <c r="F81" s="16"/>
      <c r="G81" s="1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3"/>
    </row>
    <row r="82" spans="1:32" s="10" customFormat="1" ht="14.5" hidden="1" x14ac:dyDescent="0.35">
      <c r="A82" s="39" t="s">
        <v>39</v>
      </c>
      <c r="B82" s="70" t="s">
        <v>40</v>
      </c>
      <c r="C82" s="15" t="s">
        <v>41</v>
      </c>
      <c r="D82" s="27" t="s">
        <v>27</v>
      </c>
      <c r="E82" s="15" t="s">
        <v>28</v>
      </c>
      <c r="F82" s="16">
        <v>10.561</v>
      </c>
      <c r="G82" s="16"/>
      <c r="H82" s="36">
        <v>17753.230000000003</v>
      </c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3">
        <f t="shared" si="6"/>
        <v>17753.230000000003</v>
      </c>
    </row>
    <row r="83" spans="1:32" s="10" customFormat="1" ht="14.5" hidden="1" x14ac:dyDescent="0.35">
      <c r="A83" s="19" t="s">
        <v>46</v>
      </c>
      <c r="B83" s="70" t="s">
        <v>53</v>
      </c>
      <c r="C83" s="15" t="s">
        <v>47</v>
      </c>
      <c r="D83" s="15" t="s">
        <v>48</v>
      </c>
      <c r="E83" s="15" t="s">
        <v>49</v>
      </c>
      <c r="F83" s="16" t="s">
        <v>15</v>
      </c>
      <c r="G83" s="16"/>
      <c r="H83" s="36"/>
      <c r="I83" s="36">
        <v>61820.147171086384</v>
      </c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>
        <v>33250</v>
      </c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3">
        <f>SUM(I83:U83)</f>
        <v>95070.147171086384</v>
      </c>
    </row>
    <row r="84" spans="1:32" s="10" customFormat="1" ht="14.5" hidden="1" x14ac:dyDescent="0.35">
      <c r="A84" s="19"/>
      <c r="B84" s="70"/>
      <c r="C84" s="15"/>
      <c r="D84" s="15"/>
      <c r="E84" s="15"/>
      <c r="F84" s="16"/>
      <c r="G84" s="1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3"/>
    </row>
    <row r="85" spans="1:32" s="10" customFormat="1" ht="14.5" hidden="1" x14ac:dyDescent="0.35">
      <c r="A85" s="19"/>
      <c r="B85" s="70"/>
      <c r="C85" s="15"/>
      <c r="D85" s="15"/>
      <c r="E85" s="15"/>
      <c r="F85" s="16"/>
      <c r="G85" s="1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3"/>
    </row>
    <row r="86" spans="1:32" s="10" customFormat="1" ht="14.5" hidden="1" x14ac:dyDescent="0.35">
      <c r="A86" s="19" t="s">
        <v>158</v>
      </c>
      <c r="B86" s="70" t="s">
        <v>53</v>
      </c>
      <c r="C86" s="28" t="s">
        <v>153</v>
      </c>
      <c r="D86" s="15" t="s">
        <v>154</v>
      </c>
      <c r="E86" s="30" t="s">
        <v>155</v>
      </c>
      <c r="F86" s="90">
        <v>17.285</v>
      </c>
      <c r="G86" s="1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>
        <v>33315</v>
      </c>
      <c r="Y86" s="36"/>
      <c r="Z86" s="36"/>
      <c r="AA86" s="36"/>
      <c r="AB86" s="36"/>
      <c r="AC86" s="36"/>
      <c r="AD86" s="36"/>
      <c r="AE86" s="36"/>
      <c r="AF86" s="33">
        <f>SUM(X86)</f>
        <v>33315</v>
      </c>
    </row>
    <row r="87" spans="1:32" s="10" customFormat="1" ht="14.5" hidden="1" x14ac:dyDescent="0.35">
      <c r="A87" s="17"/>
      <c r="B87" s="17"/>
      <c r="C87" s="17"/>
      <c r="D87" s="14"/>
      <c r="E87" s="14"/>
      <c r="F87" s="14"/>
      <c r="G87" s="14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3">
        <f>SUM(H87:H87)</f>
        <v>0</v>
      </c>
    </row>
    <row r="88" spans="1:32" s="10" customFormat="1" ht="14.5" x14ac:dyDescent="0.35">
      <c r="A88" s="19" t="s">
        <v>0</v>
      </c>
      <c r="B88" s="19"/>
      <c r="C88" s="21"/>
      <c r="D88" s="21"/>
      <c r="E88" s="21"/>
      <c r="F88" s="21"/>
      <c r="G88" s="21"/>
      <c r="H88" s="35">
        <f>SUM(H6:H87)</f>
        <v>17753.230000000003</v>
      </c>
      <c r="I88" s="35">
        <f>SUM(I83:I87)</f>
        <v>61820.147171086384</v>
      </c>
      <c r="J88" s="35">
        <f>SUM(J51:J59)</f>
        <v>499305.36</v>
      </c>
      <c r="K88" s="35">
        <f>SUM(K7:K63)</f>
        <v>2284448</v>
      </c>
      <c r="L88" s="35">
        <f>SUM(L13:L14)</f>
        <v>203503</v>
      </c>
      <c r="M88" s="35">
        <f>SUM(M6:M83)</f>
        <v>95000</v>
      </c>
      <c r="N88" s="35">
        <f>SUM(N11:N12)</f>
        <v>355793</v>
      </c>
      <c r="O88" s="35">
        <f>SUM(O64:O87)</f>
        <v>780207</v>
      </c>
      <c r="P88" s="35">
        <f>SUM(P20:P24)</f>
        <v>10000</v>
      </c>
      <c r="Q88" s="35">
        <f>SUM(Q11:Q20)</f>
        <v>808475</v>
      </c>
      <c r="R88" s="35">
        <f>SUM(R30:R33)</f>
        <v>746713.5</v>
      </c>
      <c r="S88" s="35">
        <f>SUM(S16:S33)</f>
        <v>1589982</v>
      </c>
      <c r="T88" s="35">
        <f>SUM(T30:T33)</f>
        <v>746713.5</v>
      </c>
      <c r="U88" s="35">
        <f>SUM(U65:U87)</f>
        <v>33250</v>
      </c>
      <c r="V88" s="35">
        <f>SUM(V43:V48)</f>
        <v>13279.514492381701</v>
      </c>
      <c r="W88" s="35">
        <f>SUM(W65:W75)</f>
        <v>46573.01</v>
      </c>
      <c r="X88" s="35">
        <f>SUM(X84:X86)</f>
        <v>33315</v>
      </c>
      <c r="Y88" s="35">
        <f>SUM(Y64:Y87)</f>
        <v>2761.34</v>
      </c>
      <c r="Z88" s="35">
        <f>SUM(Z65:Z87)</f>
        <v>30537.25</v>
      </c>
      <c r="AA88" s="35">
        <f>SUM(AA65:AA79)</f>
        <v>430.44</v>
      </c>
      <c r="AB88" s="35">
        <f>SUM(AB65:AB78)</f>
        <v>37205.770000000004</v>
      </c>
      <c r="AC88" s="35">
        <f>SUM(AC53:AC57)</f>
        <v>98694.17</v>
      </c>
      <c r="AD88" s="35">
        <f>SUM(AD30:AD33)</f>
        <v>212185.36</v>
      </c>
      <c r="AE88" s="35">
        <f>SUM(AE8:AE21)</f>
        <v>0</v>
      </c>
      <c r="AF88" s="33"/>
    </row>
    <row r="89" spans="1:32" s="10" customFormat="1" ht="14.5" x14ac:dyDescent="0.35">
      <c r="A89" s="22"/>
      <c r="B89" s="22"/>
      <c r="C89" s="23"/>
      <c r="D89" s="23"/>
      <c r="E89" s="23"/>
      <c r="F89" s="23"/>
      <c r="G89" s="23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5"/>
    </row>
    <row r="90" spans="1:32" s="10" customFormat="1" ht="14.5" x14ac:dyDescent="0.35">
      <c r="A90" s="18" t="s">
        <v>9</v>
      </c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2" s="10" customFormat="1" ht="14.5" hidden="1" x14ac:dyDescent="0.35">
      <c r="A91" s="18" t="s">
        <v>42</v>
      </c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2" s="10" customFormat="1" ht="14.5" hidden="1" x14ac:dyDescent="0.35">
      <c r="A92" s="22" t="s">
        <v>43</v>
      </c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2" s="10" customFormat="1" ht="14.5" hidden="1" x14ac:dyDescent="0.35">
      <c r="A93" s="18" t="s">
        <v>44</v>
      </c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2" s="10" customFormat="1" ht="14.5" hidden="1" x14ac:dyDescent="0.35">
      <c r="A94" s="18" t="s">
        <v>45</v>
      </c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2" s="10" customFormat="1" ht="14.5" hidden="1" x14ac:dyDescent="0.35">
      <c r="A95" s="18" t="s">
        <v>59</v>
      </c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2" s="10" customFormat="1" ht="14.5" hidden="1" x14ac:dyDescent="0.35">
      <c r="A96" s="18" t="s">
        <v>60</v>
      </c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31" s="10" customFormat="1" ht="14.5" hidden="1" x14ac:dyDescent="0.35">
      <c r="A97" s="18" t="s">
        <v>62</v>
      </c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31" s="10" customFormat="1" ht="14.5" hidden="1" x14ac:dyDescent="0.35">
      <c r="A98" s="18" t="s">
        <v>63</v>
      </c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</row>
    <row r="99" spans="1:31" s="10" customFormat="1" ht="14.5" hidden="1" x14ac:dyDescent="0.35">
      <c r="A99" s="18" t="s">
        <v>71</v>
      </c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</row>
    <row r="100" spans="1:31" s="10" customFormat="1" ht="14.5" hidden="1" x14ac:dyDescent="0.35">
      <c r="A100" s="18" t="s">
        <v>72</v>
      </c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</row>
    <row r="101" spans="1:31" s="10" customFormat="1" ht="14.5" hidden="1" x14ac:dyDescent="0.35">
      <c r="A101" s="18" t="s">
        <v>76</v>
      </c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2" spans="1:31" s="10" customFormat="1" ht="14.5" hidden="1" x14ac:dyDescent="0.35">
      <c r="A102" s="18" t="s">
        <v>92</v>
      </c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3" spans="1:31" s="10" customFormat="1" ht="14.5" hidden="1" x14ac:dyDescent="0.35">
      <c r="A103" s="18" t="s">
        <v>93</v>
      </c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4" spans="1:31" s="10" customFormat="1" ht="14.5" hidden="1" x14ac:dyDescent="0.35">
      <c r="A104" s="18" t="s">
        <v>77</v>
      </c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10" customFormat="1" ht="14.5" hidden="1" x14ac:dyDescent="0.35">
      <c r="A105" s="18" t="s">
        <v>94</v>
      </c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10" customFormat="1" ht="14.5" hidden="1" x14ac:dyDescent="0.35">
      <c r="A106" s="18" t="s">
        <v>83</v>
      </c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10" customFormat="1" ht="14.5" hidden="1" x14ac:dyDescent="0.35">
      <c r="A107" s="18" t="s">
        <v>98</v>
      </c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ht="14.5" hidden="1" x14ac:dyDescent="0.35">
      <c r="A108" s="18" t="s">
        <v>99</v>
      </c>
    </row>
    <row r="109" spans="1:31" ht="14.5" hidden="1" x14ac:dyDescent="0.35">
      <c r="A109" s="18" t="s">
        <v>104</v>
      </c>
    </row>
    <row r="110" spans="1:31" ht="14.5" hidden="1" x14ac:dyDescent="0.35">
      <c r="A110" s="18" t="s">
        <v>101</v>
      </c>
    </row>
    <row r="111" spans="1:31" ht="14.5" hidden="1" x14ac:dyDescent="0.35">
      <c r="A111" s="18" t="s">
        <v>111</v>
      </c>
    </row>
    <row r="112" spans="1:31" ht="14.5" hidden="1" x14ac:dyDescent="0.35">
      <c r="A112" s="18" t="s">
        <v>110</v>
      </c>
    </row>
    <row r="113" spans="1:31" ht="14.5" hidden="1" x14ac:dyDescent="0.35">
      <c r="A113" s="18" t="s">
        <v>114</v>
      </c>
      <c r="B113" s="51"/>
    </row>
    <row r="114" spans="1:31" ht="14.5" hidden="1" x14ac:dyDescent="0.35">
      <c r="A114" s="18" t="s">
        <v>113</v>
      </c>
      <c r="B114" s="52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</row>
    <row r="115" spans="1:31" ht="14.5" hidden="1" x14ac:dyDescent="0.35">
      <c r="A115" s="18" t="s">
        <v>116</v>
      </c>
      <c r="B115" s="52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</row>
    <row r="116" spans="1:31" ht="14.5" hidden="1" x14ac:dyDescent="0.35">
      <c r="A116" s="18" t="s">
        <v>110</v>
      </c>
      <c r="B116" s="52"/>
    </row>
    <row r="117" spans="1:31" ht="14.5" hidden="1" x14ac:dyDescent="0.35">
      <c r="A117" s="18" t="s">
        <v>120</v>
      </c>
      <c r="B117" s="52"/>
    </row>
    <row r="118" spans="1:31" ht="14.5" hidden="1" x14ac:dyDescent="0.35">
      <c r="A118" s="18" t="s">
        <v>119</v>
      </c>
      <c r="B118" s="52"/>
    </row>
    <row r="119" spans="1:31" ht="14.5" hidden="1" x14ac:dyDescent="0.35">
      <c r="A119" s="18" t="s">
        <v>124</v>
      </c>
    </row>
    <row r="120" spans="1:31" ht="14.5" hidden="1" x14ac:dyDescent="0.35">
      <c r="A120" s="18" t="s">
        <v>122</v>
      </c>
    </row>
    <row r="121" spans="1:31" ht="14.5" hidden="1" x14ac:dyDescent="0.35">
      <c r="A121" s="18" t="s">
        <v>151</v>
      </c>
    </row>
    <row r="122" spans="1:31" ht="14.5" hidden="1" x14ac:dyDescent="0.35">
      <c r="A122" s="18" t="s">
        <v>150</v>
      </c>
    </row>
    <row r="123" spans="1:31" ht="14.5" hidden="1" x14ac:dyDescent="0.35">
      <c r="A123" s="18" t="s">
        <v>156</v>
      </c>
    </row>
    <row r="124" spans="1:31" ht="14.5" hidden="1" x14ac:dyDescent="0.35">
      <c r="A124" s="18" t="s">
        <v>157</v>
      </c>
    </row>
    <row r="125" spans="1:31" ht="14.5" hidden="1" x14ac:dyDescent="0.35">
      <c r="A125" s="18" t="s">
        <v>168</v>
      </c>
    </row>
    <row r="126" spans="1:31" ht="14.5" hidden="1" x14ac:dyDescent="0.35">
      <c r="A126" s="18" t="s">
        <v>150</v>
      </c>
    </row>
    <row r="127" spans="1:31" ht="14.5" hidden="1" x14ac:dyDescent="0.35">
      <c r="A127" s="18" t="s">
        <v>176</v>
      </c>
    </row>
    <row r="128" spans="1:31" ht="14.5" hidden="1" x14ac:dyDescent="0.35">
      <c r="A128" s="18" t="s">
        <v>175</v>
      </c>
    </row>
    <row r="129" spans="1:1" ht="14.5" hidden="1" x14ac:dyDescent="0.35">
      <c r="A129" s="18" t="s">
        <v>182</v>
      </c>
    </row>
    <row r="130" spans="1:1" ht="14.5" hidden="1" x14ac:dyDescent="0.35">
      <c r="A130" s="18" t="s">
        <v>150</v>
      </c>
    </row>
    <row r="131" spans="1:1" ht="14.5" hidden="1" x14ac:dyDescent="0.35">
      <c r="A131" s="18" t="s">
        <v>184</v>
      </c>
    </row>
    <row r="132" spans="1:1" ht="14.5" hidden="1" x14ac:dyDescent="0.35">
      <c r="A132" s="18" t="s">
        <v>183</v>
      </c>
    </row>
    <row r="133" spans="1:1" ht="14.5" hidden="1" x14ac:dyDescent="0.35">
      <c r="A133" s="18" t="s">
        <v>192</v>
      </c>
    </row>
    <row r="134" spans="1:1" ht="14.5" hidden="1" x14ac:dyDescent="0.35">
      <c r="A134" s="18" t="s">
        <v>191</v>
      </c>
    </row>
    <row r="135" spans="1:1" ht="14.5" hidden="1" x14ac:dyDescent="0.35">
      <c r="A135" s="18" t="s">
        <v>194</v>
      </c>
    </row>
    <row r="136" spans="1:1" ht="14.5" hidden="1" x14ac:dyDescent="0.35">
      <c r="A136" s="18" t="s">
        <v>195</v>
      </c>
    </row>
    <row r="137" spans="1:1" ht="14.5" x14ac:dyDescent="0.35">
      <c r="A137" s="18" t="s">
        <v>198</v>
      </c>
    </row>
    <row r="138" spans="1:1" ht="14.5" x14ac:dyDescent="0.35">
      <c r="A138" s="18" t="s">
        <v>199</v>
      </c>
    </row>
    <row r="144" spans="1:1" ht="14.5" x14ac:dyDescent="0.35">
      <c r="A144" s="91" t="s">
        <v>123</v>
      </c>
    </row>
    <row r="145" spans="1:1" ht="14.5" x14ac:dyDescent="0.35">
      <c r="A145" s="10" t="s">
        <v>164</v>
      </c>
    </row>
    <row r="146" spans="1:1" ht="14.5" x14ac:dyDescent="0.35">
      <c r="A146" s="92" t="s">
        <v>167</v>
      </c>
    </row>
    <row r="147" spans="1:1" ht="14.5" x14ac:dyDescent="0.35">
      <c r="A147" s="10" t="s">
        <v>165</v>
      </c>
    </row>
    <row r="148" spans="1:1" ht="14.5" x14ac:dyDescent="0.35">
      <c r="A148" s="92" t="s">
        <v>166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"/>
  <sheetViews>
    <sheetView showGridLines="0" workbookViewId="0"/>
  </sheetViews>
  <sheetFormatPr defaultRowHeight="12.5" x14ac:dyDescent="0.25"/>
  <cols>
    <col min="1" max="1" width="0.7265625" customWidth="1"/>
    <col min="2" max="2" width="41" customWidth="1"/>
    <col min="3" max="3" width="1" customWidth="1"/>
    <col min="4" max="4" width="3.54296875" customWidth="1"/>
    <col min="5" max="6" width="10.26953125" customWidth="1"/>
  </cols>
  <sheetData>
    <row r="1" spans="2:6" ht="26" x14ac:dyDescent="0.25">
      <c r="B1" s="61" t="s">
        <v>29</v>
      </c>
      <c r="C1" s="61"/>
      <c r="D1" s="65"/>
      <c r="E1" s="65"/>
      <c r="F1" s="65"/>
    </row>
    <row r="2" spans="2:6" ht="13" x14ac:dyDescent="0.25">
      <c r="B2" s="61" t="s">
        <v>30</v>
      </c>
      <c r="C2" s="61"/>
      <c r="D2" s="65"/>
      <c r="E2" s="65"/>
      <c r="F2" s="65"/>
    </row>
    <row r="3" spans="2:6" x14ac:dyDescent="0.25">
      <c r="B3" s="62"/>
      <c r="C3" s="62"/>
      <c r="D3" s="66"/>
      <c r="E3" s="66"/>
      <c r="F3" s="66"/>
    </row>
    <row r="4" spans="2:6" ht="37.5" x14ac:dyDescent="0.25">
      <c r="B4" s="62" t="s">
        <v>31</v>
      </c>
      <c r="C4" s="62"/>
      <c r="D4" s="66"/>
      <c r="E4" s="66"/>
      <c r="F4" s="66"/>
    </row>
    <row r="5" spans="2:6" x14ac:dyDescent="0.25">
      <c r="B5" s="62"/>
      <c r="C5" s="62"/>
      <c r="D5" s="66"/>
      <c r="E5" s="66"/>
      <c r="F5" s="66"/>
    </row>
    <row r="6" spans="2:6" ht="39" x14ac:dyDescent="0.25">
      <c r="B6" s="61" t="s">
        <v>32</v>
      </c>
      <c r="C6" s="61"/>
      <c r="D6" s="65"/>
      <c r="E6" s="65" t="s">
        <v>33</v>
      </c>
      <c r="F6" s="65" t="s">
        <v>34</v>
      </c>
    </row>
    <row r="7" spans="2:6" ht="13" thickBot="1" x14ac:dyDescent="0.3">
      <c r="B7" s="62"/>
      <c r="C7" s="62"/>
      <c r="D7" s="66"/>
      <c r="E7" s="66"/>
      <c r="F7" s="66"/>
    </row>
    <row r="8" spans="2:6" ht="50.5" thickBot="1" x14ac:dyDescent="0.3">
      <c r="B8" s="63" t="s">
        <v>35</v>
      </c>
      <c r="C8" s="64"/>
      <c r="D8" s="67"/>
      <c r="E8" s="67">
        <v>1</v>
      </c>
      <c r="F8" s="68" t="s">
        <v>36</v>
      </c>
    </row>
    <row r="9" spans="2:6" x14ac:dyDescent="0.25">
      <c r="B9" s="62"/>
      <c r="C9" s="62"/>
      <c r="D9" s="66"/>
      <c r="E9" s="66"/>
      <c r="F9" s="66"/>
    </row>
    <row r="10" spans="2:6" x14ac:dyDescent="0.25">
      <c r="B10" s="62"/>
      <c r="C10" s="62"/>
      <c r="D10" s="66"/>
      <c r="E10" s="66"/>
      <c r="F10" s="6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FAD439-7FB5-466C-8747-97E42FBA67C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B08E61-9208-49B1-8FDC-E96F99C2BD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2A988B-A2E4-4223-9CC0-F232F59E9C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HAMPDEN</vt:lpstr>
      <vt:lpstr>Sheet1</vt:lpstr>
      <vt:lpstr>HAMPDEN!Print_Area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2019-01-09T17:05:16Z</cp:lastPrinted>
  <dcterms:created xsi:type="dcterms:W3CDTF">2000-04-13T13:33:42Z</dcterms:created>
  <dcterms:modified xsi:type="dcterms:W3CDTF">2023-06-06T15:03:08Z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0x01010019E1CDE7E68C5A479A527F2656C342CA</vt:lpwstr>
  </property>
</Properties>
</file>