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AWRENCE/"/>
    </mc:Choice>
  </mc:AlternateContent>
  <xr:revisionPtr revIDLastSave="0" documentId="8_{96050782-420B-4362-8482-F1CD65D357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7" i="2" l="1"/>
  <c r="Q26" i="2"/>
  <c r="O15" i="2"/>
  <c r="Q15" i="2" s="1"/>
  <c r="Q16" i="2"/>
  <c r="Q32" i="2"/>
  <c r="Q34" i="2"/>
  <c r="N33" i="2"/>
  <c r="Q33" i="2" s="1"/>
  <c r="N31" i="2"/>
  <c r="Q31" i="2" s="1"/>
  <c r="Q11" i="2"/>
  <c r="Q12" i="2"/>
  <c r="Q13" i="2"/>
  <c r="Q14" i="2"/>
  <c r="Q18" i="2"/>
  <c r="Q19" i="2"/>
  <c r="Q20" i="2"/>
  <c r="Q21" i="2"/>
  <c r="Q22" i="2"/>
  <c r="Q23" i="2"/>
  <c r="Q24" i="2"/>
  <c r="Q25" i="2"/>
  <c r="Q27" i="2"/>
  <c r="Q28" i="2"/>
  <c r="Q29" i="2"/>
  <c r="Q30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M10" i="2"/>
  <c r="M67" i="2" s="1"/>
  <c r="L67" i="2"/>
  <c r="Q65" i="2"/>
  <c r="K12" i="2"/>
  <c r="K67" i="2" s="1"/>
  <c r="Q9" i="2"/>
  <c r="J8" i="2"/>
  <c r="Q8" i="2" s="1"/>
  <c r="I62" i="2"/>
  <c r="I67" i="2" s="1"/>
  <c r="H67" i="2"/>
  <c r="Q66" i="2"/>
  <c r="G67" i="2"/>
  <c r="O67" i="2" l="1"/>
  <c r="N67" i="2"/>
  <c r="Q10" i="2"/>
  <c r="R16" i="2"/>
  <c r="J67" i="2"/>
</calcChain>
</file>

<file path=xl/sharedStrings.xml><?xml version="1.0" encoding="utf-8"?>
<sst xmlns="http://schemas.openxmlformats.org/spreadsheetml/2006/main" count="186" uniqueCount="119">
  <si>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</si>
  <si>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</si>
  <si>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</si>
  <si>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</si>
  <si>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</si>
  <si>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</si>
  <si>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</si>
  <si>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</si>
  <si>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</si>
  <si>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</si>
  <si>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</si>
  <si>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</si>
  <si>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</si>
  <si>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</si>
  <si>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</si>
  <si>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</si>
  <si>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</si>
  <si>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</si>
  <si>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</si>
  <si>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</si>
  <si>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</si>
  <si>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</si>
  <si>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</si>
  <si>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</si>
  <si>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</si>
  <si>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</si>
  <si>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</si>
  <si>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7003-1010</t>
  </si>
  <si>
    <t>WORKFORCE TRAINING FUND</t>
  </si>
  <si>
    <t>JULY 1, 2020-JUNE 30, 2021</t>
  </si>
  <si>
    <t>JULY 1, 2021-JUNE 30, 2022</t>
  </si>
  <si>
    <t>CT EOL 21CCLAWVETSUI</t>
  </si>
  <si>
    <t>JULY 1, 2020-DEC 31, 2020</t>
  </si>
  <si>
    <t>FVETS2020</t>
  </si>
  <si>
    <t>J409</t>
  </si>
  <si>
    <t>CT EOL 21CCLAWTRADE</t>
  </si>
  <si>
    <t>TRADE</t>
  </si>
  <si>
    <t>OCTOBER 1, 2019-JUNE 20,2020</t>
  </si>
  <si>
    <t>FTRADE2020</t>
  </si>
  <si>
    <t>J402</t>
  </si>
  <si>
    <t>N.A</t>
  </si>
  <si>
    <t>DTA</t>
  </si>
  <si>
    <t>MA REHAB COMMISSION (SERVICE DATE 7.1.2020-9.30.2021)</t>
  </si>
  <si>
    <t>JAN 1, 2021-JUNE 30, 2021</t>
  </si>
  <si>
    <t>UI</t>
  </si>
  <si>
    <t>FUI2021</t>
  </si>
  <si>
    <t>K130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</si>
  <si>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</si>
  <si>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</si>
  <si>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</si>
  <si>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</si>
  <si>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</si>
  <si>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</si>
  <si>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</si>
  <si>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</si>
  <si>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</si>
  <si>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</si>
  <si>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JULY 1, 2022-JUNE 20, 2023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</si>
  <si>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</si>
  <si>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</si>
  <si>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</si>
  <si>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</si>
  <si>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</si>
  <si>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</si>
  <si>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</si>
  <si>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</si>
  <si>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</si>
  <si>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</si>
  <si>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</si>
  <si>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</si>
  <si>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</si>
  <si>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</si>
  <si>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</si>
  <si>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</si>
  <si>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</si>
  <si>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</si>
  <si>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</si>
  <si>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</si>
  <si>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</si>
  <si>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</si>
  <si>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</si>
  <si>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</si>
  <si>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</si>
  <si>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</si>
  <si>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</si>
  <si>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</si>
  <si>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</si>
  <si>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</si>
  <si>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</si>
  <si>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</si>
  <si>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</si>
  <si>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</si>
  <si>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</si>
  <si>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</si>
  <si>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</si>
  <si>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</si>
  <si>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</si>
  <si>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</si>
  <si>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</si>
  <si>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</si>
  <si>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</si>
  <si>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</si>
  <si>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</si>
  <si>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</si>
  <si>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</si>
  <si>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</si>
  <si>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</si>
  <si>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</si>
  <si>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</si>
  <si>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</si>
  <si>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</si>
  <si>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</si>
  <si>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</si>
  <si>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STOSCC2023</t>
  </si>
  <si>
    <t>7003-0803</t>
  </si>
  <si>
    <t>K284</t>
  </si>
  <si>
    <t>BUDGET #9 FY23</t>
  </si>
  <si>
    <t>TO ADD FY23 STATE ONE STOP FUND</t>
  </si>
  <si>
    <t>BUDGET #9 FY23 DECEMBER 13,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</si>
</sst>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"/>
  <sheetViews>
    <sheetView tabSelected="1" topLeftCell="A4" zoomScaleNormal="100" workbookViewId="0">
      <selection activeCell="P26" sqref="P26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9.1796875" style="2" bestFit="1" customWidth="1"/>
    <col min="7" max="8" width="14.08984375" style="2" hidden="1" customWidth="1"/>
    <col min="9" max="9" width="18.81640625" style="2" hidden="1" customWidth="1"/>
    <col min="10" max="15" width="18.7265625" style="2" hidden="1" customWidth="1"/>
    <col min="16" max="16" width="18.7265625" style="2" customWidth="1"/>
    <col min="17" max="17" width="12.1796875" style="3" hidden="1" customWidth="1"/>
    <col min="18" max="18" width="12.1796875" style="3" bestFit="1" customWidth="1"/>
    <col min="19" max="16384" width="9.1796875" style="3"/>
  </cols>
  <sheetData>
    <row r="1" spans="1:18" ht="20.5" x14ac:dyDescent="0.45">
      <c r="A1" s="3" t="s">
        <v>11</v>
      </c>
      <c r="B1" s="72" t="s">
        <v>10</v>
      </c>
      <c r="C1" s="73"/>
      <c r="D1" s="73"/>
      <c r="E1" s="73"/>
      <c r="F1" s="73"/>
      <c r="G1" s="73"/>
      <c r="H1" s="62"/>
      <c r="I1" s="62"/>
      <c r="J1" s="62"/>
      <c r="K1" s="62"/>
      <c r="L1" s="62"/>
      <c r="M1" s="62"/>
      <c r="N1" s="62"/>
      <c r="O1" s="62"/>
      <c r="P1" s="62"/>
    </row>
    <row r="2" spans="1:18" ht="20.5" x14ac:dyDescent="0.45">
      <c r="A2" s="4" t="s">
        <v>12</v>
      </c>
      <c r="B2" s="6"/>
      <c r="C2" s="6"/>
      <c r="D2" s="6"/>
      <c r="E2" s="7"/>
      <c r="F2" s="7"/>
    </row>
    <row r="3" spans="1:18" ht="20.5" x14ac:dyDescent="0.45">
      <c r="A3" s="4" t="s">
        <v>13</v>
      </c>
      <c r="B3" s="6" t="s">
        <v>7</v>
      </c>
      <c r="C3" s="1"/>
    </row>
    <row r="4" spans="1:18" ht="21" thickBot="1" x14ac:dyDescent="0.5">
      <c r="A4" s="4"/>
      <c r="B4" s="5"/>
      <c r="C4" s="1"/>
    </row>
    <row r="5" spans="1:18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31" t="s">
        <v>50</v>
      </c>
      <c r="H5" s="65" t="s">
        <v>61</v>
      </c>
      <c r="I5" s="65" t="s">
        <v>64</v>
      </c>
      <c r="J5" s="65" t="s">
        <v>73</v>
      </c>
      <c r="K5" s="65" t="s">
        <v>82</v>
      </c>
      <c r="L5" s="65" t="s">
        <v>88</v>
      </c>
      <c r="M5" s="65" t="s">
        <v>95</v>
      </c>
      <c r="N5" s="65" t="s">
        <v>101</v>
      </c>
      <c r="O5" s="65" t="s">
        <v>108</v>
      </c>
      <c r="P5" s="65" t="s">
        <v>116</v>
      </c>
      <c r="Q5" s="8" t="s">
        <v>6</v>
      </c>
    </row>
    <row r="6" spans="1:18" s="9" customFormat="1" ht="14.5" hidden="1" x14ac:dyDescent="0.35">
      <c r="A6" s="24" t="s">
        <v>8</v>
      </c>
      <c r="B6" s="25"/>
      <c r="C6" s="26"/>
      <c r="D6" s="26"/>
      <c r="E6" s="27"/>
      <c r="F6" s="28"/>
      <c r="G6" s="28"/>
      <c r="H6" s="64"/>
      <c r="I6" s="64"/>
      <c r="J6" s="64"/>
      <c r="K6" s="64"/>
      <c r="L6" s="64"/>
      <c r="M6" s="64"/>
      <c r="N6" s="64"/>
      <c r="O6" s="64"/>
      <c r="P6" s="64"/>
      <c r="Q6" s="29"/>
    </row>
    <row r="7" spans="1:18" s="9" customFormat="1" ht="14.5" hidden="1" x14ac:dyDescent="0.35">
      <c r="A7" s="14" t="s">
        <v>76</v>
      </c>
      <c r="B7" s="10"/>
      <c r="C7" s="11"/>
      <c r="D7" s="11"/>
      <c r="E7" s="12"/>
      <c r="F7" s="13"/>
      <c r="G7" s="49"/>
      <c r="H7" s="49"/>
      <c r="I7" s="49"/>
      <c r="J7" s="49"/>
      <c r="K7" s="49"/>
      <c r="L7" s="49"/>
      <c r="M7" s="49"/>
      <c r="N7" s="49"/>
      <c r="O7" s="49"/>
      <c r="P7" s="49"/>
      <c r="Q7" s="15"/>
    </row>
    <row r="8" spans="1:18" s="9" customFormat="1" ht="15.5" hidden="1" x14ac:dyDescent="0.35">
      <c r="A8" s="67" t="s">
        <v>77</v>
      </c>
      <c r="B8" s="16" t="s">
        <v>78</v>
      </c>
      <c r="C8" s="14" t="s">
        <v>79</v>
      </c>
      <c r="D8" s="68" t="s">
        <v>80</v>
      </c>
      <c r="E8" s="68">
        <v>6501</v>
      </c>
      <c r="F8" s="16">
        <v>17.259</v>
      </c>
      <c r="G8" s="49"/>
      <c r="H8" s="49"/>
      <c r="I8" s="49"/>
      <c r="J8" s="49">
        <f>952767-1</f>
        <v>952766</v>
      </c>
      <c r="K8" s="49"/>
      <c r="L8" s="49"/>
      <c r="M8" s="49"/>
      <c r="N8" s="49"/>
      <c r="O8" s="49"/>
      <c r="P8" s="49"/>
      <c r="Q8" s="15">
        <f>SUM(J8)</f>
        <v>952766</v>
      </c>
    </row>
    <row r="9" spans="1:18" s="9" customFormat="1" ht="15.5" hidden="1" x14ac:dyDescent="0.35">
      <c r="A9" s="67" t="s">
        <v>77</v>
      </c>
      <c r="B9" s="16" t="s">
        <v>81</v>
      </c>
      <c r="C9" s="14" t="s">
        <v>79</v>
      </c>
      <c r="D9" s="68" t="s">
        <v>80</v>
      </c>
      <c r="E9" s="68">
        <v>6501</v>
      </c>
      <c r="F9" s="16">
        <v>17.259</v>
      </c>
      <c r="G9" s="49"/>
      <c r="H9" s="49"/>
      <c r="I9" s="49"/>
      <c r="J9" s="49">
        <v>1</v>
      </c>
      <c r="K9" s="49"/>
      <c r="L9" s="49"/>
      <c r="M9" s="49"/>
      <c r="N9" s="49"/>
      <c r="O9" s="49"/>
      <c r="P9" s="49"/>
      <c r="Q9" s="15">
        <f>SUM(J9)</f>
        <v>1</v>
      </c>
    </row>
    <row r="10" spans="1:18" s="9" customFormat="1" ht="15.5" hidden="1" x14ac:dyDescent="0.35">
      <c r="A10" s="17" t="s">
        <v>98</v>
      </c>
      <c r="B10" s="16" t="s">
        <v>78</v>
      </c>
      <c r="C10" s="52" t="s">
        <v>99</v>
      </c>
      <c r="D10" s="57" t="s">
        <v>100</v>
      </c>
      <c r="E10" s="57">
        <v>6502</v>
      </c>
      <c r="F10" s="14">
        <v>17.257999999999999</v>
      </c>
      <c r="G10" s="49"/>
      <c r="H10" s="49"/>
      <c r="I10" s="49"/>
      <c r="J10" s="49"/>
      <c r="K10" s="49"/>
      <c r="L10" s="49"/>
      <c r="M10" s="49">
        <f>159608-1</f>
        <v>159607</v>
      </c>
      <c r="N10" s="49"/>
      <c r="O10" s="49"/>
      <c r="P10" s="49"/>
      <c r="Q10" s="15">
        <f>SUM(M10)</f>
        <v>159607</v>
      </c>
    </row>
    <row r="11" spans="1:18" s="18" customFormat="1" ht="15.5" hidden="1" x14ac:dyDescent="0.35">
      <c r="A11" s="17" t="s">
        <v>98</v>
      </c>
      <c r="B11" s="16" t="s">
        <v>81</v>
      </c>
      <c r="C11" s="52" t="s">
        <v>99</v>
      </c>
      <c r="D11" s="57" t="s">
        <v>100</v>
      </c>
      <c r="E11" s="57">
        <v>6502</v>
      </c>
      <c r="F11" s="14">
        <v>17.257999999999999</v>
      </c>
      <c r="G11" s="49"/>
      <c r="H11" s="49"/>
      <c r="I11" s="49"/>
      <c r="J11" s="49"/>
      <c r="K11" s="49"/>
      <c r="L11" s="49"/>
      <c r="M11" s="49">
        <v>1</v>
      </c>
      <c r="N11" s="49"/>
      <c r="O11" s="49"/>
      <c r="P11" s="49"/>
      <c r="Q11" s="15">
        <f t="shared" ref="Q11:Q64" si="0">SUM(M11)</f>
        <v>1</v>
      </c>
    </row>
    <row r="12" spans="1:18" s="9" customFormat="1" ht="15.5" hidden="1" x14ac:dyDescent="0.35">
      <c r="A12" s="34" t="s">
        <v>83</v>
      </c>
      <c r="B12" s="16" t="s">
        <v>78</v>
      </c>
      <c r="C12" s="14" t="s">
        <v>84</v>
      </c>
      <c r="D12" s="57" t="s">
        <v>87</v>
      </c>
      <c r="E12" s="57">
        <v>6503</v>
      </c>
      <c r="F12" s="14">
        <v>17.277999999999999</v>
      </c>
      <c r="G12" s="49"/>
      <c r="H12" s="49"/>
      <c r="I12" s="49"/>
      <c r="J12" s="49"/>
      <c r="K12" s="49">
        <f>171500-1</f>
        <v>171499</v>
      </c>
      <c r="L12" s="49"/>
      <c r="M12" s="49"/>
      <c r="N12" s="49"/>
      <c r="O12" s="49"/>
      <c r="P12" s="49"/>
      <c r="Q12" s="15">
        <f t="shared" si="0"/>
        <v>0</v>
      </c>
    </row>
    <row r="13" spans="1:18" s="18" customFormat="1" ht="15.5" hidden="1" x14ac:dyDescent="0.35">
      <c r="A13" s="34" t="s">
        <v>83</v>
      </c>
      <c r="B13" s="16" t="s">
        <v>81</v>
      </c>
      <c r="C13" s="14" t="s">
        <v>84</v>
      </c>
      <c r="D13" s="57" t="s">
        <v>87</v>
      </c>
      <c r="E13" s="57">
        <v>6503</v>
      </c>
      <c r="F13" s="14">
        <v>17.277999999999999</v>
      </c>
      <c r="G13" s="49"/>
      <c r="H13" s="49"/>
      <c r="I13" s="49"/>
      <c r="J13" s="49"/>
      <c r="K13" s="49">
        <v>1</v>
      </c>
      <c r="L13" s="49"/>
      <c r="M13" s="49"/>
      <c r="N13" s="49"/>
      <c r="O13" s="49"/>
      <c r="P13" s="49"/>
      <c r="Q13" s="15">
        <f t="shared" si="0"/>
        <v>0</v>
      </c>
    </row>
    <row r="14" spans="1:18" s="18" customFormat="1" ht="14.5" hidden="1" x14ac:dyDescent="0.35">
      <c r="A14" s="34"/>
      <c r="B14" s="51"/>
      <c r="C14" s="33"/>
      <c r="D14" s="14"/>
      <c r="E14" s="16"/>
      <c r="F14" s="14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15">
        <f t="shared" si="0"/>
        <v>0</v>
      </c>
    </row>
    <row r="15" spans="1:18" s="18" customFormat="1" ht="15.5" hidden="1" x14ac:dyDescent="0.35">
      <c r="A15" s="34" t="s">
        <v>83</v>
      </c>
      <c r="B15" s="16" t="s">
        <v>111</v>
      </c>
      <c r="C15" s="14" t="s">
        <v>112</v>
      </c>
      <c r="D15" s="57" t="s">
        <v>87</v>
      </c>
      <c r="E15" s="68">
        <v>6503</v>
      </c>
      <c r="F15" s="14">
        <v>17.277999999999999</v>
      </c>
      <c r="G15" s="49"/>
      <c r="H15" s="49"/>
      <c r="I15" s="49"/>
      <c r="J15" s="49"/>
      <c r="K15" s="49"/>
      <c r="L15" s="49"/>
      <c r="M15" s="49"/>
      <c r="N15" s="49"/>
      <c r="O15" s="49">
        <f>681337-1</f>
        <v>681336</v>
      </c>
      <c r="P15" s="49"/>
      <c r="Q15" s="15">
        <f>SUM(O15)</f>
        <v>681336</v>
      </c>
    </row>
    <row r="16" spans="1:18" s="18" customFormat="1" ht="15.5" hidden="1" x14ac:dyDescent="0.35">
      <c r="A16" s="34" t="s">
        <v>83</v>
      </c>
      <c r="B16" s="16" t="s">
        <v>81</v>
      </c>
      <c r="C16" s="14" t="s">
        <v>112</v>
      </c>
      <c r="D16" s="57" t="s">
        <v>87</v>
      </c>
      <c r="E16" s="68">
        <v>6503</v>
      </c>
      <c r="F16" s="14">
        <v>17.277999999999999</v>
      </c>
      <c r="G16" s="49"/>
      <c r="H16" s="49"/>
      <c r="I16" s="49"/>
      <c r="J16" s="49"/>
      <c r="K16" s="49"/>
      <c r="L16" s="49"/>
      <c r="M16" s="49"/>
      <c r="N16" s="49"/>
      <c r="O16" s="49">
        <v>1</v>
      </c>
      <c r="P16" s="49"/>
      <c r="Q16" s="15">
        <f>SUM(O16)</f>
        <v>1</v>
      </c>
      <c r="R16" s="56">
        <f>SUM(Q14:Q16)</f>
        <v>681337</v>
      </c>
    </row>
    <row r="17" spans="1:17" s="18" customFormat="1" ht="14.5" hidden="1" x14ac:dyDescent="0.35">
      <c r="A17" s="34"/>
      <c r="B17" s="16"/>
      <c r="C17" s="48"/>
      <c r="D17" s="14"/>
      <c r="E17" s="16"/>
      <c r="F17" s="14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15"/>
    </row>
    <row r="18" spans="1:17" s="9" customFormat="1" ht="14.5" hidden="1" x14ac:dyDescent="0.35">
      <c r="A18" s="34"/>
      <c r="B18" s="16"/>
      <c r="C18" s="48"/>
      <c r="D18" s="14"/>
      <c r="E18" s="16"/>
      <c r="F18" s="14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15">
        <f t="shared" si="0"/>
        <v>0</v>
      </c>
    </row>
    <row r="19" spans="1:17" s="9" customFormat="1" ht="14.5" hidden="1" x14ac:dyDescent="0.35">
      <c r="A19" s="34"/>
      <c r="B19" s="16"/>
      <c r="C19" s="48"/>
      <c r="D19" s="14"/>
      <c r="E19" s="16"/>
      <c r="F19" s="14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15">
        <f t="shared" si="0"/>
        <v>0</v>
      </c>
    </row>
    <row r="20" spans="1:17" s="9" customFormat="1" ht="14.5" hidden="1" x14ac:dyDescent="0.35">
      <c r="A20" s="34"/>
      <c r="B20" s="51"/>
      <c r="C20" s="33"/>
      <c r="D20" s="14"/>
      <c r="E20" s="16"/>
      <c r="F20" s="14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15">
        <f t="shared" si="0"/>
        <v>0</v>
      </c>
    </row>
    <row r="21" spans="1:17" s="9" customFormat="1" ht="14.5" hidden="1" x14ac:dyDescent="0.35">
      <c r="A21" s="17"/>
      <c r="B21" s="16"/>
      <c r="C21" s="53"/>
      <c r="D21" s="14"/>
      <c r="E21" s="53"/>
      <c r="F21" s="14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15">
        <f t="shared" si="0"/>
        <v>0</v>
      </c>
    </row>
    <row r="22" spans="1:17" s="9" customFormat="1" ht="15.5" x14ac:dyDescent="0.35">
      <c r="A22" s="58" t="s">
        <v>8</v>
      </c>
      <c r="B22" s="16"/>
      <c r="C22" s="57"/>
      <c r="D22" s="57"/>
      <c r="E22" s="57"/>
      <c r="F22" s="57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15">
        <f t="shared" si="0"/>
        <v>0</v>
      </c>
    </row>
    <row r="23" spans="1:17" s="9" customFormat="1" ht="15.5" x14ac:dyDescent="0.35">
      <c r="A23" s="14" t="s">
        <v>89</v>
      </c>
      <c r="B23" s="16"/>
      <c r="C23" s="57"/>
      <c r="D23" s="57"/>
      <c r="E23" s="57"/>
      <c r="F23" s="57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15">
        <f t="shared" si="0"/>
        <v>0</v>
      </c>
    </row>
    <row r="24" spans="1:17" s="9" customFormat="1" ht="15.5" x14ac:dyDescent="0.35">
      <c r="A24" s="17"/>
      <c r="B24" s="16"/>
      <c r="C24" s="57"/>
      <c r="D24" s="57"/>
      <c r="E24" s="57"/>
      <c r="F24" s="57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15">
        <f t="shared" si="0"/>
        <v>0</v>
      </c>
    </row>
    <row r="25" spans="1:17" s="9" customFormat="1" ht="15" hidden="1" x14ac:dyDescent="0.35">
      <c r="A25" s="45" t="s">
        <v>28</v>
      </c>
      <c r="B25" s="16" t="s">
        <v>67</v>
      </c>
      <c r="C25" s="48" t="s">
        <v>90</v>
      </c>
      <c r="D25" s="69" t="s">
        <v>91</v>
      </c>
      <c r="E25" s="70" t="s">
        <v>92</v>
      </c>
      <c r="F25" s="14" t="s">
        <v>40</v>
      </c>
      <c r="G25" s="49"/>
      <c r="H25" s="49"/>
      <c r="I25" s="49"/>
      <c r="J25" s="49"/>
      <c r="K25" s="49"/>
      <c r="L25" s="49">
        <v>95000</v>
      </c>
      <c r="M25" s="49"/>
      <c r="N25" s="49"/>
      <c r="O25" s="49"/>
      <c r="P25" s="49"/>
      <c r="Q25" s="15">
        <f t="shared" si="0"/>
        <v>0</v>
      </c>
    </row>
    <row r="26" spans="1:17" s="9" customFormat="1" ht="15" thickBot="1" x14ac:dyDescent="0.4">
      <c r="A26" s="35" t="s">
        <v>14</v>
      </c>
      <c r="B26" s="63" t="s">
        <v>57</v>
      </c>
      <c r="C26" s="71" t="s">
        <v>113</v>
      </c>
      <c r="D26" s="69" t="s">
        <v>114</v>
      </c>
      <c r="E26" s="69" t="s">
        <v>115</v>
      </c>
      <c r="F26" s="16" t="s">
        <v>15</v>
      </c>
      <c r="G26" s="49"/>
      <c r="H26" s="49"/>
      <c r="I26" s="49"/>
      <c r="J26" s="49"/>
      <c r="K26" s="49"/>
      <c r="L26" s="49"/>
      <c r="M26" s="49"/>
      <c r="N26" s="49"/>
      <c r="O26" s="49"/>
      <c r="P26" s="49">
        <v>477843</v>
      </c>
      <c r="Q26" s="15">
        <f>P26</f>
        <v>477843</v>
      </c>
    </row>
    <row r="27" spans="1:17" s="9" customFormat="1" ht="15" thickTop="1" x14ac:dyDescent="0.35">
      <c r="A27" s="35"/>
      <c r="B27" s="16"/>
      <c r="C27" s="14"/>
      <c r="D27" s="14"/>
      <c r="E27" s="14"/>
      <c r="F27" s="16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15">
        <f t="shared" si="0"/>
        <v>0</v>
      </c>
    </row>
    <row r="28" spans="1:17" s="9" customFormat="1" ht="15.5" x14ac:dyDescent="0.35">
      <c r="A28" s="17"/>
      <c r="B28" s="16"/>
      <c r="C28" s="57"/>
      <c r="D28" s="57"/>
      <c r="E28" s="57"/>
      <c r="F28" s="57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15">
        <f t="shared" si="0"/>
        <v>0</v>
      </c>
    </row>
    <row r="29" spans="1:17" s="9" customFormat="1" ht="15.5" hidden="1" x14ac:dyDescent="0.35">
      <c r="A29" s="24" t="s">
        <v>8</v>
      </c>
      <c r="B29" s="16"/>
      <c r="C29" s="57"/>
      <c r="D29" s="57"/>
      <c r="E29" s="57"/>
      <c r="F29" s="57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15">
        <f t="shared" si="0"/>
        <v>0</v>
      </c>
    </row>
    <row r="30" spans="1:17" s="9" customFormat="1" ht="14.5" hidden="1" x14ac:dyDescent="0.35">
      <c r="A30" s="14" t="s">
        <v>49</v>
      </c>
      <c r="B30" s="10"/>
      <c r="C30" s="11"/>
      <c r="D30" s="11"/>
      <c r="E30" s="12"/>
      <c r="F30" s="13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15">
        <f t="shared" si="0"/>
        <v>0</v>
      </c>
    </row>
    <row r="31" spans="1:17" s="9" customFormat="1" ht="14.5" hidden="1" x14ac:dyDescent="0.35">
      <c r="A31" s="17" t="s">
        <v>16</v>
      </c>
      <c r="B31" s="16" t="s">
        <v>78</v>
      </c>
      <c r="C31" s="14" t="s">
        <v>104</v>
      </c>
      <c r="D31" s="14" t="s">
        <v>105</v>
      </c>
      <c r="E31" s="14" t="s">
        <v>106</v>
      </c>
      <c r="F31" s="16">
        <v>17.207000000000001</v>
      </c>
      <c r="G31" s="49"/>
      <c r="H31" s="49"/>
      <c r="I31" s="49"/>
      <c r="J31" s="49"/>
      <c r="K31" s="49"/>
      <c r="L31" s="49"/>
      <c r="M31" s="49"/>
      <c r="N31" s="49">
        <f>97900.19-1</f>
        <v>97899.19</v>
      </c>
      <c r="O31" s="49"/>
      <c r="P31" s="49"/>
      <c r="Q31" s="15">
        <f>N31</f>
        <v>97899.19</v>
      </c>
    </row>
    <row r="32" spans="1:17" s="9" customFormat="1" ht="14.5" hidden="1" x14ac:dyDescent="0.35">
      <c r="A32" s="17" t="s">
        <v>16</v>
      </c>
      <c r="B32" s="16" t="s">
        <v>81</v>
      </c>
      <c r="C32" s="14" t="s">
        <v>104</v>
      </c>
      <c r="D32" s="14" t="s">
        <v>105</v>
      </c>
      <c r="E32" s="14" t="s">
        <v>106</v>
      </c>
      <c r="F32" s="16">
        <v>17.207000000000001</v>
      </c>
      <c r="G32" s="49"/>
      <c r="H32" s="49"/>
      <c r="I32" s="49"/>
      <c r="J32" s="49"/>
      <c r="K32" s="49"/>
      <c r="L32" s="49"/>
      <c r="M32" s="49"/>
      <c r="N32" s="49">
        <v>1</v>
      </c>
      <c r="O32" s="49"/>
      <c r="P32" s="49"/>
      <c r="Q32" s="15">
        <f t="shared" ref="Q32:Q34" si="1">N32</f>
        <v>1</v>
      </c>
    </row>
    <row r="33" spans="1:17" s="9" customFormat="1" ht="14.5" hidden="1" x14ac:dyDescent="0.35">
      <c r="A33" s="17" t="s">
        <v>17</v>
      </c>
      <c r="B33" s="16" t="s">
        <v>78</v>
      </c>
      <c r="C33" s="14" t="s">
        <v>104</v>
      </c>
      <c r="D33" s="14" t="s">
        <v>105</v>
      </c>
      <c r="E33" s="14" t="s">
        <v>107</v>
      </c>
      <c r="F33" s="16" t="s">
        <v>18</v>
      </c>
      <c r="G33" s="49"/>
      <c r="H33" s="49"/>
      <c r="I33" s="49"/>
      <c r="J33" s="49"/>
      <c r="K33" s="49"/>
      <c r="L33" s="49"/>
      <c r="M33" s="49"/>
      <c r="N33" s="49">
        <f>7500-1</f>
        <v>7499</v>
      </c>
      <c r="O33" s="49"/>
      <c r="P33" s="49"/>
      <c r="Q33" s="15">
        <f t="shared" si="1"/>
        <v>7499</v>
      </c>
    </row>
    <row r="34" spans="1:17" s="9" customFormat="1" ht="14.5" hidden="1" x14ac:dyDescent="0.35">
      <c r="A34" s="17" t="s">
        <v>17</v>
      </c>
      <c r="B34" s="16" t="s">
        <v>81</v>
      </c>
      <c r="C34" s="14" t="s">
        <v>104</v>
      </c>
      <c r="D34" s="14" t="s">
        <v>105</v>
      </c>
      <c r="E34" s="14" t="s">
        <v>107</v>
      </c>
      <c r="F34" s="16" t="s">
        <v>18</v>
      </c>
      <c r="G34" s="49"/>
      <c r="H34" s="49"/>
      <c r="I34" s="49"/>
      <c r="J34" s="49"/>
      <c r="K34" s="49"/>
      <c r="L34" s="49"/>
      <c r="M34" s="49"/>
      <c r="N34" s="49">
        <v>1</v>
      </c>
      <c r="O34" s="49"/>
      <c r="P34" s="49"/>
      <c r="Q34" s="15">
        <f t="shared" si="1"/>
        <v>1</v>
      </c>
    </row>
    <row r="35" spans="1:17" s="9" customFormat="1" ht="14.5" hidden="1" x14ac:dyDescent="0.35">
      <c r="A35" s="39" t="s">
        <v>20</v>
      </c>
      <c r="B35" s="16"/>
      <c r="C35" s="14"/>
      <c r="D35" s="33"/>
      <c r="E35" s="14"/>
      <c r="F35" s="16" t="s">
        <v>21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15">
        <f t="shared" si="0"/>
        <v>0</v>
      </c>
    </row>
    <row r="36" spans="1:17" s="9" customFormat="1" ht="14.5" hidden="1" x14ac:dyDescent="0.35">
      <c r="A36" s="39" t="s">
        <v>24</v>
      </c>
      <c r="B36" s="16"/>
      <c r="C36" s="14"/>
      <c r="D36" s="14"/>
      <c r="E36" s="14"/>
      <c r="F36" s="16" t="s">
        <v>15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15">
        <f t="shared" si="0"/>
        <v>0</v>
      </c>
    </row>
    <row r="37" spans="1:17" s="9" customFormat="1" ht="14.5" hidden="1" x14ac:dyDescent="0.35">
      <c r="A37" s="39" t="s">
        <v>25</v>
      </c>
      <c r="B37" s="16"/>
      <c r="C37" s="14"/>
      <c r="D37" s="14"/>
      <c r="E37" s="14"/>
      <c r="F37" s="16" t="s">
        <v>15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15">
        <f t="shared" si="0"/>
        <v>0</v>
      </c>
    </row>
    <row r="38" spans="1:17" s="9" customFormat="1" ht="14.5" hidden="1" x14ac:dyDescent="0.35">
      <c r="A38" s="39" t="s">
        <v>26</v>
      </c>
      <c r="B38" s="51"/>
      <c r="C38" s="52"/>
      <c r="D38" s="52"/>
      <c r="E38" s="52"/>
      <c r="F38" s="16" t="s">
        <v>15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15">
        <f t="shared" si="0"/>
        <v>0</v>
      </c>
    </row>
    <row r="39" spans="1:17" s="9" customFormat="1" ht="14.5" hidden="1" x14ac:dyDescent="0.35">
      <c r="A39" s="17" t="s">
        <v>42</v>
      </c>
      <c r="B39" s="51"/>
      <c r="C39" s="52"/>
      <c r="D39" s="44"/>
      <c r="E39" s="52"/>
      <c r="F39" s="40" t="s">
        <v>15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15">
        <f t="shared" si="0"/>
        <v>0</v>
      </c>
    </row>
    <row r="40" spans="1:17" s="9" customFormat="1" ht="14.5" hidden="1" x14ac:dyDescent="0.35">
      <c r="A40" s="17" t="s">
        <v>42</v>
      </c>
      <c r="B40" s="51"/>
      <c r="C40" s="52"/>
      <c r="D40" s="44"/>
      <c r="E40" s="52"/>
      <c r="F40" s="40" t="s">
        <v>15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15">
        <f t="shared" si="0"/>
        <v>0</v>
      </c>
    </row>
    <row r="41" spans="1:17" s="9" customFormat="1" ht="14.5" hidden="1" x14ac:dyDescent="0.35">
      <c r="A41" s="39" t="s">
        <v>41</v>
      </c>
      <c r="B41" s="16"/>
      <c r="C41" s="59"/>
      <c r="D41" s="33"/>
      <c r="E41" s="14"/>
      <c r="F41" s="16" t="s">
        <v>15</v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15">
        <f t="shared" si="0"/>
        <v>0</v>
      </c>
    </row>
    <row r="42" spans="1:17" s="9" customFormat="1" ht="14.5" hidden="1" x14ac:dyDescent="0.35">
      <c r="A42" s="39" t="s">
        <v>53</v>
      </c>
      <c r="B42" s="63" t="s">
        <v>54</v>
      </c>
      <c r="C42" s="14" t="s">
        <v>55</v>
      </c>
      <c r="D42" s="33" t="s">
        <v>47</v>
      </c>
      <c r="E42" s="14" t="s">
        <v>48</v>
      </c>
      <c r="F42" s="16">
        <v>10.561</v>
      </c>
      <c r="G42" s="49">
        <v>7197.7900000000018</v>
      </c>
      <c r="H42" s="49"/>
      <c r="I42" s="49"/>
      <c r="J42" s="49"/>
      <c r="K42" s="49"/>
      <c r="L42" s="49"/>
      <c r="M42" s="49"/>
      <c r="N42" s="49"/>
      <c r="O42" s="49"/>
      <c r="P42" s="49"/>
      <c r="Q42" s="15">
        <f t="shared" si="0"/>
        <v>0</v>
      </c>
    </row>
    <row r="43" spans="1:17" s="9" customFormat="1" ht="14.5" hidden="1" x14ac:dyDescent="0.35">
      <c r="A43" s="17" t="s">
        <v>56</v>
      </c>
      <c r="B43" s="63" t="s">
        <v>57</v>
      </c>
      <c r="C43" s="14" t="s">
        <v>58</v>
      </c>
      <c r="D43" s="14" t="s">
        <v>59</v>
      </c>
      <c r="E43" s="14" t="s">
        <v>60</v>
      </c>
      <c r="F43" s="16" t="s">
        <v>15</v>
      </c>
      <c r="G43" s="49"/>
      <c r="H43" s="49">
        <v>20596.130501708234</v>
      </c>
      <c r="I43" s="49"/>
      <c r="J43" s="49"/>
      <c r="K43" s="49"/>
      <c r="L43" s="49"/>
      <c r="M43" s="49"/>
      <c r="N43" s="49"/>
      <c r="O43" s="49"/>
      <c r="P43" s="49"/>
      <c r="Q43" s="15">
        <f t="shared" si="0"/>
        <v>0</v>
      </c>
    </row>
    <row r="44" spans="1:17" s="9" customFormat="1" ht="14.5" hidden="1" x14ac:dyDescent="0.35">
      <c r="A44" s="17"/>
      <c r="B44" s="40"/>
      <c r="C44" s="44"/>
      <c r="D44" s="44"/>
      <c r="E44" s="44"/>
      <c r="F44" s="40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15">
        <f t="shared" si="0"/>
        <v>0</v>
      </c>
    </row>
    <row r="45" spans="1:17" s="9" customFormat="1" ht="14.5" hidden="1" x14ac:dyDescent="0.35">
      <c r="A45" s="24" t="s">
        <v>8</v>
      </c>
      <c r="B45" s="40"/>
      <c r="C45" s="44"/>
      <c r="D45" s="44"/>
      <c r="E45" s="44"/>
      <c r="F45" s="40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15">
        <f t="shared" si="0"/>
        <v>0</v>
      </c>
    </row>
    <row r="46" spans="1:17" s="9" customFormat="1" ht="14.5" hidden="1" x14ac:dyDescent="0.35">
      <c r="A46" s="14" t="s">
        <v>35</v>
      </c>
      <c r="B46" s="40"/>
      <c r="C46" s="44"/>
      <c r="D46" s="44"/>
      <c r="E46" s="44"/>
      <c r="F46" s="40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15">
        <f t="shared" si="0"/>
        <v>0</v>
      </c>
    </row>
    <row r="47" spans="1:17" s="9" customFormat="1" ht="14.5" hidden="1" x14ac:dyDescent="0.35">
      <c r="A47" s="34" t="s">
        <v>36</v>
      </c>
      <c r="B47" s="47" t="s">
        <v>37</v>
      </c>
      <c r="C47" s="14" t="s">
        <v>38</v>
      </c>
      <c r="D47" s="14" t="s">
        <v>27</v>
      </c>
      <c r="E47" s="14" t="s">
        <v>39</v>
      </c>
      <c r="F47" s="14">
        <v>17.245000000000001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15">
        <f t="shared" si="0"/>
        <v>0</v>
      </c>
    </row>
    <row r="48" spans="1:17" s="9" customFormat="1" ht="14.5" hidden="1" x14ac:dyDescent="0.35">
      <c r="A48" s="34" t="s">
        <v>36</v>
      </c>
      <c r="B48" s="16" t="s">
        <v>29</v>
      </c>
      <c r="C48" s="14" t="s">
        <v>38</v>
      </c>
      <c r="D48" s="14" t="s">
        <v>27</v>
      </c>
      <c r="E48" s="14" t="s">
        <v>39</v>
      </c>
      <c r="F48" s="14">
        <v>17.245000000000001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15">
        <f t="shared" si="0"/>
        <v>0</v>
      </c>
    </row>
    <row r="49" spans="1:17" s="9" customFormat="1" ht="14.5" hidden="1" x14ac:dyDescent="0.35">
      <c r="A49" s="34" t="s">
        <v>36</v>
      </c>
      <c r="B49" s="16" t="s">
        <v>30</v>
      </c>
      <c r="C49" s="14" t="s">
        <v>38</v>
      </c>
      <c r="D49" s="14" t="s">
        <v>27</v>
      </c>
      <c r="E49" s="14" t="s">
        <v>39</v>
      </c>
      <c r="F49" s="14">
        <v>17.245000000000001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15">
        <f t="shared" si="0"/>
        <v>0</v>
      </c>
    </row>
    <row r="50" spans="1:17" s="9" customFormat="1" ht="14.5" hidden="1" x14ac:dyDescent="0.35">
      <c r="A50" s="46"/>
      <c r="B50" s="47"/>
      <c r="C50" s="14"/>
      <c r="D50" s="14"/>
      <c r="E50" s="14"/>
      <c r="F50" s="14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15">
        <f t="shared" si="0"/>
        <v>0</v>
      </c>
    </row>
    <row r="51" spans="1:17" s="9" customFormat="1" ht="14.5" hidden="1" x14ac:dyDescent="0.35">
      <c r="A51" s="46"/>
      <c r="B51" s="16"/>
      <c r="C51" s="14"/>
      <c r="D51" s="14"/>
      <c r="E51" s="14"/>
      <c r="F51" s="14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15">
        <f t="shared" si="0"/>
        <v>0</v>
      </c>
    </row>
    <row r="52" spans="1:17" s="9" customFormat="1" ht="14.5" hidden="1" x14ac:dyDescent="0.35">
      <c r="A52" s="46"/>
      <c r="B52" s="16"/>
      <c r="C52" s="14"/>
      <c r="D52" s="14"/>
      <c r="E52" s="14"/>
      <c r="F52" s="14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15">
        <f t="shared" si="0"/>
        <v>0</v>
      </c>
    </row>
    <row r="53" spans="1:17" s="9" customFormat="1" ht="14.5" hidden="1" x14ac:dyDescent="0.35">
      <c r="A53" s="17"/>
      <c r="B53" s="40"/>
      <c r="C53" s="41"/>
      <c r="D53" s="41"/>
      <c r="E53" s="42"/>
      <c r="F53" s="40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15">
        <f t="shared" si="0"/>
        <v>0</v>
      </c>
    </row>
    <row r="54" spans="1:17" s="9" customFormat="1" ht="14.5" hidden="1" x14ac:dyDescent="0.35">
      <c r="A54" s="24" t="s">
        <v>8</v>
      </c>
      <c r="B54" s="40"/>
      <c r="C54" s="41"/>
      <c r="D54" s="41"/>
      <c r="E54" s="42"/>
      <c r="F54" s="40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15">
        <f t="shared" si="0"/>
        <v>0</v>
      </c>
    </row>
    <row r="55" spans="1:17" s="9" customFormat="1" ht="14.5" hidden="1" x14ac:dyDescent="0.35">
      <c r="A55" s="14" t="s">
        <v>31</v>
      </c>
      <c r="B55" s="40"/>
      <c r="C55" s="41"/>
      <c r="D55" s="41"/>
      <c r="E55" s="42"/>
      <c r="F55" s="40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15">
        <f t="shared" si="0"/>
        <v>0</v>
      </c>
    </row>
    <row r="56" spans="1:17" s="9" customFormat="1" ht="14.5" hidden="1" x14ac:dyDescent="0.35">
      <c r="A56" s="43" t="s">
        <v>22</v>
      </c>
      <c r="B56" s="16" t="s">
        <v>32</v>
      </c>
      <c r="C56" s="36" t="s">
        <v>33</v>
      </c>
      <c r="D56" s="36" t="s">
        <v>23</v>
      </c>
      <c r="E56" s="37" t="s">
        <v>34</v>
      </c>
      <c r="F56" s="33">
        <v>17.800999999999998</v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15">
        <f t="shared" si="0"/>
        <v>0</v>
      </c>
    </row>
    <row r="57" spans="1:17" s="9" customFormat="1" ht="14.5" hidden="1" x14ac:dyDescent="0.35">
      <c r="A57" s="43" t="s">
        <v>22</v>
      </c>
      <c r="B57" s="16" t="s">
        <v>43</v>
      </c>
      <c r="C57" s="36" t="s">
        <v>33</v>
      </c>
      <c r="D57" s="36" t="s">
        <v>23</v>
      </c>
      <c r="E57" s="37" t="s">
        <v>34</v>
      </c>
      <c r="F57" s="33">
        <v>17.800999999999998</v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15">
        <f t="shared" si="0"/>
        <v>0</v>
      </c>
    </row>
    <row r="58" spans="1:17" s="9" customFormat="1" ht="14.5" hidden="1" x14ac:dyDescent="0.35">
      <c r="A58" s="43" t="s">
        <v>44</v>
      </c>
      <c r="B58" s="16" t="s">
        <v>43</v>
      </c>
      <c r="C58" s="14" t="s">
        <v>45</v>
      </c>
      <c r="D58" s="52" t="s">
        <v>19</v>
      </c>
      <c r="E58" s="60" t="s">
        <v>46</v>
      </c>
      <c r="F58" s="14">
        <v>17.225000000000001</v>
      </c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15">
        <f t="shared" si="0"/>
        <v>0</v>
      </c>
    </row>
    <row r="59" spans="1:17" s="9" customFormat="1" ht="14.5" hidden="1" x14ac:dyDescent="0.35">
      <c r="A59" s="17"/>
      <c r="B59" s="16"/>
      <c r="C59" s="36"/>
      <c r="D59" s="36"/>
      <c r="E59" s="37"/>
      <c r="F59" s="16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15">
        <f t="shared" si="0"/>
        <v>0</v>
      </c>
    </row>
    <row r="60" spans="1:17" s="9" customFormat="1" ht="14.5" hidden="1" x14ac:dyDescent="0.35">
      <c r="A60" s="38" t="s">
        <v>8</v>
      </c>
      <c r="B60" s="16"/>
      <c r="C60" s="36"/>
      <c r="D60" s="36"/>
      <c r="E60" s="37"/>
      <c r="F60" s="16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15">
        <f t="shared" si="0"/>
        <v>0</v>
      </c>
    </row>
    <row r="61" spans="1:17" s="9" customFormat="1" ht="14.5" hidden="1" x14ac:dyDescent="0.35">
      <c r="A61" s="14" t="s">
        <v>65</v>
      </c>
      <c r="B61" s="10"/>
      <c r="C61" s="11"/>
      <c r="D61" s="11"/>
      <c r="E61" s="12"/>
      <c r="F61" s="13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15">
        <f t="shared" si="0"/>
        <v>0</v>
      </c>
    </row>
    <row r="62" spans="1:17" s="9" customFormat="1" ht="14.5" hidden="1" x14ac:dyDescent="0.35">
      <c r="A62" s="66" t="s">
        <v>66</v>
      </c>
      <c r="B62" s="63" t="s">
        <v>67</v>
      </c>
      <c r="C62" s="14" t="s">
        <v>68</v>
      </c>
      <c r="D62" s="14" t="s">
        <v>19</v>
      </c>
      <c r="E62" s="14" t="s">
        <v>69</v>
      </c>
      <c r="F62" s="14">
        <v>17.225000000000001</v>
      </c>
      <c r="G62" s="49"/>
      <c r="H62" s="49"/>
      <c r="I62" s="49">
        <f>155844.65-1</f>
        <v>155843.65</v>
      </c>
      <c r="J62" s="49"/>
      <c r="K62" s="49"/>
      <c r="L62" s="49"/>
      <c r="M62" s="49"/>
      <c r="N62" s="49"/>
      <c r="O62" s="49"/>
      <c r="P62" s="49"/>
      <c r="Q62" s="15">
        <f t="shared" si="0"/>
        <v>0</v>
      </c>
    </row>
    <row r="63" spans="1:17" s="9" customFormat="1" ht="14.5" hidden="1" x14ac:dyDescent="0.35">
      <c r="A63" s="66" t="s">
        <v>66</v>
      </c>
      <c r="B63" s="61" t="s">
        <v>70</v>
      </c>
      <c r="C63" s="14" t="s">
        <v>68</v>
      </c>
      <c r="D63" s="14" t="s">
        <v>19</v>
      </c>
      <c r="E63" s="14" t="s">
        <v>69</v>
      </c>
      <c r="F63" s="14">
        <v>17.225000000000001</v>
      </c>
      <c r="G63" s="49"/>
      <c r="H63" s="49"/>
      <c r="I63" s="49">
        <v>1</v>
      </c>
      <c r="J63" s="49"/>
      <c r="K63" s="49"/>
      <c r="L63" s="49"/>
      <c r="M63" s="49"/>
      <c r="N63" s="49"/>
      <c r="O63" s="49"/>
      <c r="P63" s="49"/>
      <c r="Q63" s="15">
        <f t="shared" si="0"/>
        <v>0</v>
      </c>
    </row>
    <row r="64" spans="1:17" s="9" customFormat="1" ht="14.5" hidden="1" x14ac:dyDescent="0.35">
      <c r="A64" s="46"/>
      <c r="B64" s="16"/>
      <c r="C64" s="14"/>
      <c r="D64" s="14"/>
      <c r="E64" s="14"/>
      <c r="F64" s="14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15">
        <f t="shared" si="0"/>
        <v>0</v>
      </c>
    </row>
    <row r="65" spans="1:17" s="9" customFormat="1" ht="14.5" hidden="1" x14ac:dyDescent="0.35">
      <c r="A65" s="17"/>
      <c r="B65" s="16"/>
      <c r="C65" s="14"/>
      <c r="D65" s="14"/>
      <c r="E65" s="14"/>
      <c r="F65" s="14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15">
        <f t="shared" ref="Q65" si="2">SUM(K65)</f>
        <v>0</v>
      </c>
    </row>
    <row r="66" spans="1:17" s="9" customFormat="1" ht="14.5" hidden="1" x14ac:dyDescent="0.35">
      <c r="A66" s="54"/>
      <c r="B66" s="40"/>
      <c r="C66" s="41"/>
      <c r="D66" s="41"/>
      <c r="E66" s="42"/>
      <c r="F66" s="44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15">
        <f>SUM(G66:G66)</f>
        <v>0</v>
      </c>
    </row>
    <row r="67" spans="1:17" s="9" customFormat="1" ht="14.5" x14ac:dyDescent="0.35">
      <c r="A67" s="17" t="s">
        <v>0</v>
      </c>
      <c r="B67" s="17"/>
      <c r="C67" s="55"/>
      <c r="D67" s="55"/>
      <c r="E67" s="55"/>
      <c r="F67" s="55"/>
      <c r="G67" s="49">
        <f>SUM(G8:G66)</f>
        <v>7197.7900000000018</v>
      </c>
      <c r="H67" s="49">
        <f>SUM(H43:H66)</f>
        <v>20596.130501708234</v>
      </c>
      <c r="I67" s="49">
        <f>SUM(I61:I66)</f>
        <v>155844.65</v>
      </c>
      <c r="J67" s="49">
        <f>SUM(J7:J66)</f>
        <v>952767</v>
      </c>
      <c r="K67" s="49">
        <f>SUM(K12:K66)</f>
        <v>171500</v>
      </c>
      <c r="L67" s="49">
        <f>SUM(L24:L65)</f>
        <v>95000</v>
      </c>
      <c r="M67" s="49">
        <f>SUM(M10:M66)</f>
        <v>159608</v>
      </c>
      <c r="N67" s="49">
        <f>SUM(N30:N34)</f>
        <v>105400.19</v>
      </c>
      <c r="O67" s="49">
        <f>SUM(O15:O20)</f>
        <v>681337</v>
      </c>
      <c r="P67" s="49">
        <f>SUM(P24:P28)</f>
        <v>477843</v>
      </c>
      <c r="Q67" s="32"/>
    </row>
    <row r="68" spans="1:17" s="9" customFormat="1" ht="14.5" x14ac:dyDescent="0.35">
      <c r="A68" s="19"/>
      <c r="B68" s="19"/>
      <c r="C68" s="20"/>
      <c r="D68" s="20"/>
      <c r="E68" s="20"/>
      <c r="F68" s="20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2"/>
    </row>
    <row r="69" spans="1:17" s="9" customFormat="1" ht="14.5" x14ac:dyDescent="0.35">
      <c r="A69" s="18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</row>
    <row r="70" spans="1:17" s="9" customFormat="1" ht="14.5" x14ac:dyDescent="0.35">
      <c r="A70" s="18" t="s">
        <v>9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</row>
    <row r="71" spans="1:17" s="9" customFormat="1" ht="14.5" hidden="1" x14ac:dyDescent="0.35">
      <c r="A71" s="18" t="s">
        <v>51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</row>
    <row r="72" spans="1:17" s="9" customFormat="1" ht="14.5" hidden="1" x14ac:dyDescent="0.35">
      <c r="A72" s="19" t="s">
        <v>52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</row>
    <row r="73" spans="1:17" s="9" customFormat="1" ht="14.5" hidden="1" x14ac:dyDescent="0.35">
      <c r="A73" s="18" t="s">
        <v>62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1:17" s="9" customFormat="1" ht="14.5" hidden="1" x14ac:dyDescent="0.35">
      <c r="A74" s="18" t="s">
        <v>63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</row>
    <row r="75" spans="1:17" ht="14.5" hidden="1" x14ac:dyDescent="0.35">
      <c r="A75" s="18" t="s">
        <v>71</v>
      </c>
    </row>
    <row r="76" spans="1:17" ht="14.5" hidden="1" x14ac:dyDescent="0.35">
      <c r="A76" s="18" t="s">
        <v>72</v>
      </c>
    </row>
    <row r="77" spans="1:17" ht="14.5" hidden="1" x14ac:dyDescent="0.35">
      <c r="A77" s="18" t="s">
        <v>74</v>
      </c>
    </row>
    <row r="78" spans="1:17" ht="14.5" hidden="1" x14ac:dyDescent="0.35">
      <c r="A78" s="18" t="s">
        <v>75</v>
      </c>
    </row>
    <row r="79" spans="1:17" ht="14.5" hidden="1" x14ac:dyDescent="0.35">
      <c r="A79" s="18" t="s">
        <v>85</v>
      </c>
    </row>
    <row r="80" spans="1:17" ht="14.5" hidden="1" x14ac:dyDescent="0.35">
      <c r="A80" s="18" t="s">
        <v>86</v>
      </c>
    </row>
    <row r="81" spans="1:1" ht="14.5" hidden="1" x14ac:dyDescent="0.35">
      <c r="A81" s="18" t="s">
        <v>94</v>
      </c>
    </row>
    <row r="82" spans="1:1" ht="14.5" hidden="1" x14ac:dyDescent="0.35">
      <c r="A82" s="18" t="s">
        <v>93</v>
      </c>
    </row>
    <row r="83" spans="1:1" ht="14.5" hidden="1" x14ac:dyDescent="0.35">
      <c r="A83" s="18" t="s">
        <v>97</v>
      </c>
    </row>
    <row r="84" spans="1:1" ht="14.5" hidden="1" x14ac:dyDescent="0.35">
      <c r="A84" s="18" t="s">
        <v>96</v>
      </c>
    </row>
    <row r="85" spans="1:1" ht="14.5" hidden="1" x14ac:dyDescent="0.35">
      <c r="A85" s="18" t="s">
        <v>103</v>
      </c>
    </row>
    <row r="86" spans="1:1" ht="14.5" hidden="1" x14ac:dyDescent="0.35">
      <c r="A86" s="18" t="s">
        <v>102</v>
      </c>
    </row>
    <row r="87" spans="1:1" ht="14.5" hidden="1" x14ac:dyDescent="0.35">
      <c r="A87" s="18" t="s">
        <v>110</v>
      </c>
    </row>
    <row r="88" spans="1:1" ht="14.5" hidden="1" x14ac:dyDescent="0.35">
      <c r="A88" s="18" t="s">
        <v>109</v>
      </c>
    </row>
    <row r="89" spans="1:1" ht="14.5" x14ac:dyDescent="0.35">
      <c r="A89" s="18" t="s">
        <v>118</v>
      </c>
    </row>
    <row r="90" spans="1:1" ht="14.5" x14ac:dyDescent="0.35">
      <c r="A90" s="18" t="s">
        <v>117</v>
      </c>
    </row>
    <row r="91" spans="1:1" ht="14.5" x14ac:dyDescent="0.35">
      <c r="A91" s="18"/>
    </row>
    <row r="92" spans="1:1" ht="14.5" x14ac:dyDescent="0.35">
      <c r="A92" s="18"/>
    </row>
    <row r="93" spans="1:1" ht="14.5" x14ac:dyDescent="0.35">
      <c r="A93" s="18"/>
    </row>
    <row r="94" spans="1:1" ht="14.5" x14ac:dyDescent="0.35">
      <c r="A94" s="18"/>
    </row>
    <row r="95" spans="1:1" ht="14.5" x14ac:dyDescent="0.35">
      <c r="A95" s="18"/>
    </row>
    <row r="96" spans="1:1" ht="14.5" x14ac:dyDescent="0.35">
      <c r="A96" s="18"/>
    </row>
    <row r="97" spans="1:1" ht="14.5" x14ac:dyDescent="0.35">
      <c r="A97" s="18"/>
    </row>
    <row r="98" spans="1:1" ht="14.5" x14ac:dyDescent="0.35">
      <c r="A98" s="18"/>
    </row>
    <row r="99" spans="1:1" ht="14.5" x14ac:dyDescent="0.35">
      <c r="A99" s="18"/>
    </row>
    <row r="100" spans="1:1" ht="14.5" x14ac:dyDescent="0.35">
      <c r="A100" s="18"/>
    </row>
    <row r="101" spans="1:1" ht="14.5" x14ac:dyDescent="0.35">
      <c r="A101" s="18"/>
    </row>
    <row r="102" spans="1:1" ht="14.5" x14ac:dyDescent="0.35">
      <c r="A102" s="18"/>
    </row>
    <row r="103" spans="1:1" ht="14.5" x14ac:dyDescent="0.35">
      <c r="A103" s="18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2022-12-13T13:45:36Z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