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77CF54BF-5560-48B5-832F-961A68DE86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2" i="2" l="1"/>
  <c r="U27" i="2"/>
  <c r="S82" i="2"/>
  <c r="U9" i="2"/>
  <c r="R57" i="2"/>
  <c r="U57" i="2" s="1"/>
  <c r="U58" i="2"/>
  <c r="Q82" i="2"/>
  <c r="U61" i="2"/>
  <c r="P60" i="2"/>
  <c r="U60" i="2" s="1"/>
  <c r="O82" i="2"/>
  <c r="U64" i="2"/>
  <c r="N17" i="2"/>
  <c r="N15" i="2"/>
  <c r="N82" i="2" s="1"/>
  <c r="U53" i="2"/>
  <c r="M52" i="2"/>
  <c r="M82" i="2" s="1"/>
  <c r="L82" i="2"/>
  <c r="U8" i="2"/>
  <c r="U55" i="2"/>
  <c r="K54" i="2"/>
  <c r="U54" i="2" s="1"/>
  <c r="U51" i="2"/>
  <c r="J50" i="2"/>
  <c r="J82" i="2" s="1"/>
  <c r="I40" i="2"/>
  <c r="I82" i="2" s="1"/>
  <c r="H82" i="2"/>
  <c r="G82" i="2"/>
  <c r="U26" i="2"/>
  <c r="U10" i="2"/>
  <c r="U11" i="2"/>
  <c r="U12" i="2"/>
  <c r="U13" i="2"/>
  <c r="U14" i="2"/>
  <c r="U19" i="2"/>
  <c r="U20" i="2"/>
  <c r="U21" i="2"/>
  <c r="U22" i="2"/>
  <c r="U24" i="2"/>
  <c r="U25" i="2"/>
  <c r="U28" i="2"/>
  <c r="U29" i="2"/>
  <c r="U30" i="2"/>
  <c r="U32" i="2"/>
  <c r="U33" i="2"/>
  <c r="U34" i="2"/>
  <c r="U35" i="2"/>
  <c r="U36" i="2"/>
  <c r="U37" i="2"/>
  <c r="U38" i="2"/>
  <c r="U39" i="2"/>
  <c r="U41" i="2"/>
  <c r="U42" i="2"/>
  <c r="U43" i="2"/>
  <c r="U44" i="2"/>
  <c r="U45" i="2"/>
  <c r="U46" i="2"/>
  <c r="U47" i="2"/>
  <c r="U48" i="2"/>
  <c r="U49" i="2"/>
  <c r="U63" i="2"/>
  <c r="U66" i="2"/>
  <c r="U67" i="2"/>
  <c r="U68" i="2"/>
  <c r="U69" i="2"/>
  <c r="U71" i="2"/>
  <c r="U74" i="2"/>
  <c r="U75" i="2"/>
  <c r="U76" i="2"/>
  <c r="U77" i="2"/>
  <c r="U78" i="2"/>
  <c r="U79" i="2"/>
  <c r="U80" i="2"/>
  <c r="U81" i="2"/>
  <c r="U23" i="2"/>
  <c r="U65" i="2"/>
  <c r="U62" i="2"/>
  <c r="U31" i="2"/>
  <c r="U59" i="2"/>
  <c r="U40" i="2"/>
  <c r="U70" i="2"/>
  <c r="R82" i="2" l="1"/>
  <c r="P82" i="2"/>
  <c r="U52" i="2"/>
  <c r="U50" i="2"/>
  <c r="K82" i="2"/>
</calcChain>
</file>

<file path=xl/sharedStrings.xml><?xml version="1.0" encoding="utf-8"?>
<sst xmlns="http://schemas.openxmlformats.org/spreadsheetml/2006/main" count="197" uniqueCount="124">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</sst>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0"/>
  <sheetViews>
    <sheetView tabSelected="1" topLeftCell="A3" zoomScale="120" zoomScaleNormal="120" workbookViewId="0">
      <selection activeCell="A14" sqref="A14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4" width="16.54296875" style="1" hidden="1" customWidth="1"/>
    <col min="15" max="16" width="12.90625" style="1" hidden="1" customWidth="1"/>
    <col min="17" max="17" width="13.90625" style="1" hidden="1" customWidth="1"/>
    <col min="18" max="19" width="16.90625" style="1" hidden="1" customWidth="1"/>
    <col min="20" max="20" width="16.90625" style="1" customWidth="1"/>
    <col min="21" max="21" width="12.1796875" style="43" hidden="1" customWidth="1"/>
    <col min="22" max="22" width="12" style="43" bestFit="1" customWidth="1"/>
    <col min="23" max="16384" width="9.1796875" style="43"/>
  </cols>
  <sheetData>
    <row r="1" spans="1:21" ht="20.5" x14ac:dyDescent="0.45">
      <c r="A1" s="43" t="s">
        <v>11</v>
      </c>
      <c r="B1" s="72" t="s">
        <v>10</v>
      </c>
      <c r="C1" s="73"/>
      <c r="D1" s="73"/>
      <c r="E1" s="73"/>
      <c r="F1" s="73"/>
      <c r="G1" s="73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1" ht="20.5" x14ac:dyDescent="0.45">
      <c r="B2" s="44"/>
      <c r="C2" s="44"/>
      <c r="D2" s="44"/>
      <c r="E2" s="45"/>
      <c r="F2" s="45"/>
    </row>
    <row r="3" spans="1:21" ht="20.5" x14ac:dyDescent="0.45">
      <c r="A3" s="46" t="s">
        <v>12</v>
      </c>
      <c r="B3" s="44" t="s">
        <v>7</v>
      </c>
      <c r="C3" s="47"/>
    </row>
    <row r="4" spans="1:21" ht="21" thickBot="1" x14ac:dyDescent="0.5">
      <c r="A4" s="46"/>
      <c r="B4" s="48"/>
      <c r="C4" s="47"/>
    </row>
    <row r="5" spans="1:21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63" t="s">
        <v>53</v>
      </c>
      <c r="I5" s="63" t="s">
        <v>54</v>
      </c>
      <c r="J5" s="63" t="s">
        <v>70</v>
      </c>
      <c r="K5" s="63" t="s">
        <v>73</v>
      </c>
      <c r="L5" s="63" t="s">
        <v>79</v>
      </c>
      <c r="M5" s="63" t="s">
        <v>86</v>
      </c>
      <c r="N5" s="63" t="s">
        <v>92</v>
      </c>
      <c r="O5" s="63" t="s">
        <v>99</v>
      </c>
      <c r="P5" s="63" t="s">
        <v>106</v>
      </c>
      <c r="Q5" s="63" t="s">
        <v>110</v>
      </c>
      <c r="R5" s="63" t="s">
        <v>115</v>
      </c>
      <c r="S5" s="63" t="s">
        <v>119</v>
      </c>
      <c r="T5" s="63" t="s">
        <v>121</v>
      </c>
      <c r="U5" s="36" t="s">
        <v>6</v>
      </c>
    </row>
    <row r="6" spans="1:21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25"/>
    </row>
    <row r="7" spans="1:21" s="14" customFormat="1" ht="14.5" hidden="1" x14ac:dyDescent="0.35">
      <c r="A7" s="8" t="s">
        <v>80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1" s="14" customFormat="1" ht="15" hidden="1" x14ac:dyDescent="0.35">
      <c r="A8" s="23" t="s">
        <v>13</v>
      </c>
      <c r="B8" s="10" t="s">
        <v>57</v>
      </c>
      <c r="C8" s="53" t="s">
        <v>81</v>
      </c>
      <c r="D8" s="68" t="s">
        <v>82</v>
      </c>
      <c r="E8" s="69" t="s">
        <v>83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37"/>
      <c r="O8" s="37"/>
      <c r="P8" s="37"/>
      <c r="Q8" s="37"/>
      <c r="R8" s="37"/>
      <c r="S8" s="37"/>
      <c r="T8" s="37"/>
      <c r="U8" s="70">
        <f>SUM(L8)</f>
        <v>95000</v>
      </c>
    </row>
    <row r="9" spans="1:21" s="14" customFormat="1" ht="15" hidden="1" thickBot="1" x14ac:dyDescent="0.4">
      <c r="A9" s="28" t="s">
        <v>15</v>
      </c>
      <c r="B9" s="61" t="s">
        <v>57</v>
      </c>
      <c r="C9" s="71" t="s">
        <v>111</v>
      </c>
      <c r="D9" s="68" t="s">
        <v>112</v>
      </c>
      <c r="E9" s="68" t="s">
        <v>113</v>
      </c>
      <c r="F9" s="10" t="s">
        <v>14</v>
      </c>
      <c r="G9" s="12"/>
      <c r="H9" s="12"/>
      <c r="I9" s="12"/>
      <c r="J9" s="12"/>
      <c r="K9" s="12"/>
      <c r="L9" s="37"/>
      <c r="M9" s="37"/>
      <c r="N9" s="37"/>
      <c r="O9" s="37"/>
      <c r="P9" s="37"/>
      <c r="Q9" s="37">
        <v>379354</v>
      </c>
      <c r="R9" s="37"/>
      <c r="S9" s="37">
        <v>379354</v>
      </c>
      <c r="T9" s="37"/>
      <c r="U9" s="70">
        <f>SUM(Q9:S9)</f>
        <v>758708</v>
      </c>
    </row>
    <row r="10" spans="1:21" s="14" customFormat="1" ht="15" hidden="1" thickTop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37"/>
      <c r="O10" s="37"/>
      <c r="P10" s="37"/>
      <c r="Q10" s="37"/>
      <c r="R10" s="37"/>
      <c r="S10" s="37"/>
      <c r="T10" s="37"/>
      <c r="U10" s="70">
        <f t="shared" ref="U10:U25" si="0">SUM(G10:G10)</f>
        <v>0</v>
      </c>
    </row>
    <row r="11" spans="1:21" s="14" customFormat="1" ht="14.5" hidden="1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37"/>
      <c r="O11" s="37"/>
      <c r="P11" s="37"/>
      <c r="Q11" s="37"/>
      <c r="R11" s="37"/>
      <c r="S11" s="37"/>
      <c r="T11" s="37"/>
      <c r="U11" s="70">
        <f t="shared" si="0"/>
        <v>0</v>
      </c>
    </row>
    <row r="12" spans="1:21" s="14" customFormat="1" ht="14.5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37"/>
      <c r="O12" s="37"/>
      <c r="P12" s="37"/>
      <c r="Q12" s="37"/>
      <c r="R12" s="37"/>
      <c r="S12" s="37"/>
      <c r="T12" s="37"/>
      <c r="U12" s="70">
        <f t="shared" si="0"/>
        <v>0</v>
      </c>
    </row>
    <row r="13" spans="1:21" s="14" customFormat="1" ht="14.5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37"/>
      <c r="O13" s="37"/>
      <c r="P13" s="37"/>
      <c r="Q13" s="37"/>
      <c r="R13" s="37"/>
      <c r="S13" s="37"/>
      <c r="T13" s="37"/>
      <c r="U13" s="70">
        <f t="shared" si="0"/>
        <v>0</v>
      </c>
    </row>
    <row r="14" spans="1:21" s="14" customFormat="1" ht="14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37"/>
      <c r="O14" s="37"/>
      <c r="P14" s="37"/>
      <c r="Q14" s="37"/>
      <c r="R14" s="37"/>
      <c r="S14" s="37"/>
      <c r="T14" s="37"/>
      <c r="U14" s="70">
        <f t="shared" si="0"/>
        <v>0</v>
      </c>
    </row>
    <row r="15" spans="1:21" s="14" customFormat="1" ht="14.5" hidden="1" x14ac:dyDescent="0.35">
      <c r="A15" s="15" t="s">
        <v>16</v>
      </c>
      <c r="B15" s="10" t="s">
        <v>66</v>
      </c>
      <c r="C15" s="8" t="s">
        <v>95</v>
      </c>
      <c r="D15" s="8" t="s">
        <v>96</v>
      </c>
      <c r="E15" s="8" t="s">
        <v>97</v>
      </c>
      <c r="F15" s="10">
        <v>17.207000000000001</v>
      </c>
      <c r="G15" s="12"/>
      <c r="H15" s="12"/>
      <c r="I15" s="12"/>
      <c r="J15" s="12"/>
      <c r="K15" s="12"/>
      <c r="L15" s="37"/>
      <c r="M15" s="37"/>
      <c r="N15" s="37">
        <f>122894-1</f>
        <v>122893</v>
      </c>
      <c r="O15" s="37"/>
      <c r="P15" s="37"/>
      <c r="Q15" s="37"/>
      <c r="R15" s="37"/>
      <c r="S15" s="37"/>
      <c r="T15" s="37"/>
      <c r="U15" s="70"/>
    </row>
    <row r="16" spans="1:21" s="14" customFormat="1" ht="14.5" hidden="1" x14ac:dyDescent="0.35">
      <c r="A16" s="15" t="s">
        <v>16</v>
      </c>
      <c r="B16" s="10" t="s">
        <v>69</v>
      </c>
      <c r="C16" s="8" t="s">
        <v>95</v>
      </c>
      <c r="D16" s="8" t="s">
        <v>96</v>
      </c>
      <c r="E16" s="8" t="s">
        <v>97</v>
      </c>
      <c r="F16" s="10">
        <v>17.207000000000001</v>
      </c>
      <c r="G16" s="12"/>
      <c r="H16" s="12"/>
      <c r="I16" s="12"/>
      <c r="J16" s="12"/>
      <c r="K16" s="12"/>
      <c r="L16" s="37"/>
      <c r="M16" s="37"/>
      <c r="N16" s="37">
        <v>1</v>
      </c>
      <c r="O16" s="37"/>
      <c r="P16" s="37"/>
      <c r="Q16" s="37"/>
      <c r="R16" s="37"/>
      <c r="S16" s="37"/>
      <c r="T16" s="37"/>
      <c r="U16" s="70"/>
    </row>
    <row r="17" spans="1:21" s="14" customFormat="1" ht="14.5" hidden="1" x14ac:dyDescent="0.35">
      <c r="A17" s="15" t="s">
        <v>17</v>
      </c>
      <c r="B17" s="10" t="s">
        <v>66</v>
      </c>
      <c r="C17" s="8" t="s">
        <v>95</v>
      </c>
      <c r="D17" s="8" t="s">
        <v>96</v>
      </c>
      <c r="E17" s="8" t="s">
        <v>98</v>
      </c>
      <c r="F17" s="10" t="s">
        <v>18</v>
      </c>
      <c r="G17" s="12"/>
      <c r="H17" s="12"/>
      <c r="I17" s="12"/>
      <c r="J17" s="12"/>
      <c r="K17" s="12"/>
      <c r="L17" s="37"/>
      <c r="M17" s="37"/>
      <c r="N17" s="37">
        <f>39026-1</f>
        <v>39025</v>
      </c>
      <c r="O17" s="37"/>
      <c r="P17" s="37"/>
      <c r="Q17" s="37"/>
      <c r="R17" s="37"/>
      <c r="S17" s="37"/>
      <c r="T17" s="37"/>
      <c r="U17" s="70"/>
    </row>
    <row r="18" spans="1:21" s="14" customFormat="1" ht="14.5" hidden="1" x14ac:dyDescent="0.35">
      <c r="A18" s="15" t="s">
        <v>17</v>
      </c>
      <c r="B18" s="10" t="s">
        <v>69</v>
      </c>
      <c r="C18" s="8" t="s">
        <v>95</v>
      </c>
      <c r="D18" s="8" t="s">
        <v>96</v>
      </c>
      <c r="E18" s="8" t="s">
        <v>98</v>
      </c>
      <c r="F18" s="10" t="s">
        <v>18</v>
      </c>
      <c r="G18" s="12"/>
      <c r="H18" s="12"/>
      <c r="I18" s="12"/>
      <c r="J18" s="12"/>
      <c r="K18" s="12"/>
      <c r="L18" s="37"/>
      <c r="M18" s="37"/>
      <c r="N18" s="37">
        <v>1</v>
      </c>
      <c r="O18" s="37"/>
      <c r="P18" s="37"/>
      <c r="Q18" s="37"/>
      <c r="R18" s="37"/>
      <c r="S18" s="37"/>
      <c r="T18" s="37"/>
      <c r="U18" s="70"/>
    </row>
    <row r="19" spans="1:21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12"/>
      <c r="H19" s="12"/>
      <c r="I19" s="12"/>
      <c r="J19" s="12"/>
      <c r="K19" s="12"/>
      <c r="L19" s="37"/>
      <c r="M19" s="37"/>
      <c r="N19" s="37"/>
      <c r="O19" s="37"/>
      <c r="P19" s="37"/>
      <c r="Q19" s="37"/>
      <c r="R19" s="37"/>
      <c r="S19" s="37"/>
      <c r="T19" s="37"/>
      <c r="U19" s="70">
        <f t="shared" si="0"/>
        <v>0</v>
      </c>
    </row>
    <row r="20" spans="1:21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1"/>
      <c r="H20" s="11"/>
      <c r="I20" s="11"/>
      <c r="J20" s="11"/>
      <c r="K20" s="11"/>
      <c r="L20" s="38"/>
      <c r="M20" s="38"/>
      <c r="N20" s="38"/>
      <c r="O20" s="38"/>
      <c r="P20" s="38"/>
      <c r="Q20" s="38"/>
      <c r="R20" s="38"/>
      <c r="S20" s="38"/>
      <c r="T20" s="38"/>
      <c r="U20" s="70">
        <f t="shared" si="0"/>
        <v>0</v>
      </c>
    </row>
    <row r="21" spans="1:21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1"/>
      <c r="H21" s="11"/>
      <c r="I21" s="11"/>
      <c r="J21" s="11"/>
      <c r="K21" s="11"/>
      <c r="L21" s="38"/>
      <c r="M21" s="38"/>
      <c r="N21" s="38"/>
      <c r="O21" s="38"/>
      <c r="P21" s="38"/>
      <c r="Q21" s="38"/>
      <c r="R21" s="38"/>
      <c r="S21" s="38"/>
      <c r="T21" s="38"/>
      <c r="U21" s="70">
        <f t="shared" si="0"/>
        <v>0</v>
      </c>
    </row>
    <row r="22" spans="1:21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11"/>
      <c r="H22" s="11"/>
      <c r="I22" s="11"/>
      <c r="J22" s="11"/>
      <c r="K22" s="11"/>
      <c r="L22" s="38"/>
      <c r="M22" s="38"/>
      <c r="N22" s="38"/>
      <c r="O22" s="38"/>
      <c r="P22" s="38"/>
      <c r="Q22" s="38"/>
      <c r="R22" s="38"/>
      <c r="S22" s="38"/>
      <c r="T22" s="38"/>
      <c r="U22" s="70">
        <f t="shared" si="0"/>
        <v>0</v>
      </c>
    </row>
    <row r="23" spans="1:21" s="14" customFormat="1" ht="14.5" hidden="1" x14ac:dyDescent="0.35">
      <c r="A23" s="15" t="s">
        <v>36</v>
      </c>
      <c r="B23" s="39"/>
      <c r="C23" s="40"/>
      <c r="D23" s="49"/>
      <c r="E23" s="40"/>
      <c r="F23" s="30" t="s">
        <v>14</v>
      </c>
      <c r="G23" s="11"/>
      <c r="H23" s="11"/>
      <c r="I23" s="11"/>
      <c r="J23" s="11"/>
      <c r="K23" s="11"/>
      <c r="L23" s="38"/>
      <c r="M23" s="38"/>
      <c r="N23" s="38"/>
      <c r="O23" s="38"/>
      <c r="P23" s="38"/>
      <c r="Q23" s="38"/>
      <c r="R23" s="38"/>
      <c r="S23" s="38"/>
      <c r="T23" s="38"/>
      <c r="U23" s="70">
        <f t="shared" si="0"/>
        <v>0</v>
      </c>
    </row>
    <row r="24" spans="1:21" s="14" customFormat="1" ht="14.5" hidden="1" x14ac:dyDescent="0.35">
      <c r="A24" s="15" t="s">
        <v>36</v>
      </c>
      <c r="B24" s="39"/>
      <c r="C24" s="40"/>
      <c r="D24" s="49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38"/>
      <c r="O24" s="38"/>
      <c r="P24" s="38"/>
      <c r="Q24" s="38"/>
      <c r="R24" s="38"/>
      <c r="S24" s="38"/>
      <c r="T24" s="38"/>
      <c r="U24" s="70">
        <f t="shared" si="0"/>
        <v>0</v>
      </c>
    </row>
    <row r="25" spans="1:21" s="14" customFormat="1" ht="14.5" hidden="1" x14ac:dyDescent="0.35">
      <c r="A25" s="29" t="s">
        <v>35</v>
      </c>
      <c r="B25" s="10"/>
      <c r="C25" s="50"/>
      <c r="D25" s="36"/>
      <c r="E25" s="8"/>
      <c r="F25" s="10" t="s">
        <v>14</v>
      </c>
      <c r="G25" s="11"/>
      <c r="H25" s="11"/>
      <c r="I25" s="11"/>
      <c r="J25" s="11"/>
      <c r="K25" s="11"/>
      <c r="L25" s="38"/>
      <c r="M25" s="38"/>
      <c r="N25" s="38"/>
      <c r="O25" s="38"/>
      <c r="P25" s="38"/>
      <c r="Q25" s="38"/>
      <c r="R25" s="38"/>
      <c r="S25" s="38"/>
      <c r="T25" s="38"/>
      <c r="U25" s="70">
        <f t="shared" si="0"/>
        <v>0</v>
      </c>
    </row>
    <row r="26" spans="1:21" s="14" customFormat="1" ht="14.5" hidden="1" x14ac:dyDescent="0.35">
      <c r="A26" s="29" t="s">
        <v>41</v>
      </c>
      <c r="B26" s="61" t="s">
        <v>42</v>
      </c>
      <c r="C26" s="8" t="s">
        <v>43</v>
      </c>
      <c r="D26" s="36" t="s">
        <v>38</v>
      </c>
      <c r="E26" s="8" t="s">
        <v>39</v>
      </c>
      <c r="F26" s="10">
        <v>10.561</v>
      </c>
      <c r="G26" s="38">
        <v>5571.0899999999974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70">
        <f>SUM(G26)</f>
        <v>5571.0899999999974</v>
      </c>
    </row>
    <row r="27" spans="1:21" s="14" customFormat="1" ht="14.5" x14ac:dyDescent="0.35">
      <c r="A27" s="15" t="s">
        <v>49</v>
      </c>
      <c r="B27" s="61" t="s">
        <v>57</v>
      </c>
      <c r="C27" s="8" t="s">
        <v>50</v>
      </c>
      <c r="D27" s="8" t="s">
        <v>51</v>
      </c>
      <c r="E27" s="8" t="s">
        <v>52</v>
      </c>
      <c r="F27" s="10" t="s">
        <v>14</v>
      </c>
      <c r="G27" s="38"/>
      <c r="H27" s="38">
        <v>29013.046892137107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>
        <v>29750.000000000007</v>
      </c>
      <c r="U27" s="70">
        <f>SUM(H27:T27)</f>
        <v>58763.046892137114</v>
      </c>
    </row>
    <row r="28" spans="1:21" s="14" customFormat="1" ht="14.5" x14ac:dyDescent="0.35">
      <c r="A28" s="15"/>
      <c r="B28" s="10"/>
      <c r="C28" s="8"/>
      <c r="D28" s="8"/>
      <c r="E28" s="8"/>
      <c r="F28" s="1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70">
        <f t="shared" ref="U28:U71" si="1">SUM(G28:G28)</f>
        <v>0</v>
      </c>
    </row>
    <row r="29" spans="1:21" s="14" customFormat="1" ht="15.5" hidden="1" x14ac:dyDescent="0.35">
      <c r="A29" s="3" t="s">
        <v>8</v>
      </c>
      <c r="B29" s="10"/>
      <c r="C29" s="52"/>
      <c r="D29" s="8"/>
      <c r="E29" s="52"/>
      <c r="F29" s="1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70">
        <f t="shared" si="1"/>
        <v>0</v>
      </c>
    </row>
    <row r="30" spans="1:21" s="41" customFormat="1" ht="14.5" hidden="1" x14ac:dyDescent="0.35">
      <c r="A30" s="8" t="s">
        <v>28</v>
      </c>
      <c r="B30" s="4"/>
      <c r="C30" s="7"/>
      <c r="D30" s="7"/>
      <c r="E30" s="4"/>
      <c r="F30" s="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70">
        <f t="shared" si="1"/>
        <v>0</v>
      </c>
    </row>
    <row r="31" spans="1:21" s="14" customFormat="1" ht="14.5" hidden="1" x14ac:dyDescent="0.35">
      <c r="A31" s="26" t="s">
        <v>29</v>
      </c>
      <c r="B31" s="35" t="s">
        <v>30</v>
      </c>
      <c r="C31" s="8" t="s">
        <v>31</v>
      </c>
      <c r="D31" s="8" t="s">
        <v>32</v>
      </c>
      <c r="E31" s="8" t="s">
        <v>33</v>
      </c>
      <c r="F31" s="8">
        <v>17.245000000000001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70">
        <f t="shared" si="1"/>
        <v>0</v>
      </c>
    </row>
    <row r="32" spans="1:21" s="41" customFormat="1" ht="14.5" hidden="1" x14ac:dyDescent="0.35">
      <c r="A32" s="26" t="s">
        <v>29</v>
      </c>
      <c r="B32" s="10" t="s">
        <v>25</v>
      </c>
      <c r="C32" s="8" t="s">
        <v>31</v>
      </c>
      <c r="D32" s="8" t="s">
        <v>32</v>
      </c>
      <c r="E32" s="8" t="s">
        <v>33</v>
      </c>
      <c r="F32" s="8">
        <v>17.245000000000001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70">
        <f t="shared" si="1"/>
        <v>0</v>
      </c>
    </row>
    <row r="33" spans="1:22" s="41" customFormat="1" ht="14.5" hidden="1" x14ac:dyDescent="0.35">
      <c r="A33" s="26" t="s">
        <v>29</v>
      </c>
      <c r="B33" s="10" t="s">
        <v>26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70">
        <f t="shared" si="1"/>
        <v>0</v>
      </c>
    </row>
    <row r="34" spans="1:22" s="41" customFormat="1" ht="14.5" hidden="1" x14ac:dyDescent="0.35">
      <c r="A34" s="34"/>
      <c r="B34" s="35"/>
      <c r="C34" s="8"/>
      <c r="D34" s="8"/>
      <c r="E34" s="8"/>
      <c r="F34" s="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70">
        <f t="shared" si="1"/>
        <v>0</v>
      </c>
    </row>
    <row r="35" spans="1:22" s="41" customFormat="1" ht="14.5" hidden="1" x14ac:dyDescent="0.35">
      <c r="A35" s="34"/>
      <c r="B35" s="10"/>
      <c r="C35" s="8"/>
      <c r="D35" s="8"/>
      <c r="E35" s="8"/>
      <c r="F35" s="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70">
        <f t="shared" si="1"/>
        <v>0</v>
      </c>
    </row>
    <row r="36" spans="1:22" s="41" customFormat="1" ht="14.5" hidden="1" x14ac:dyDescent="0.35">
      <c r="A36" s="34"/>
      <c r="B36" s="10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70">
        <f t="shared" si="1"/>
        <v>0</v>
      </c>
    </row>
    <row r="37" spans="1:22" s="14" customFormat="1" ht="14.5" hidden="1" x14ac:dyDescent="0.35">
      <c r="A37" s="16"/>
      <c r="B37" s="4"/>
      <c r="C37" s="5"/>
      <c r="D37" s="5"/>
      <c r="E37" s="6"/>
      <c r="F37" s="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70">
        <f t="shared" si="1"/>
        <v>0</v>
      </c>
    </row>
    <row r="38" spans="1:22" s="14" customFormat="1" ht="14.5" hidden="1" x14ac:dyDescent="0.35">
      <c r="A38" s="22" t="s">
        <v>8</v>
      </c>
      <c r="B38" s="4"/>
      <c r="C38" s="5"/>
      <c r="D38" s="5"/>
      <c r="E38" s="6"/>
      <c r="F38" s="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70">
        <f t="shared" si="1"/>
        <v>0</v>
      </c>
    </row>
    <row r="39" spans="1:22" s="14" customFormat="1" ht="14.5" hidden="1" x14ac:dyDescent="0.35">
      <c r="A39" s="8" t="s">
        <v>55</v>
      </c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70">
        <f t="shared" si="1"/>
        <v>0</v>
      </c>
    </row>
    <row r="40" spans="1:22" s="14" customFormat="1" ht="14.5" hidden="1" x14ac:dyDescent="0.35">
      <c r="A40" s="64" t="s">
        <v>56</v>
      </c>
      <c r="B40" s="61" t="s">
        <v>57</v>
      </c>
      <c r="C40" s="8" t="s">
        <v>58</v>
      </c>
      <c r="D40" s="8" t="s">
        <v>59</v>
      </c>
      <c r="E40" s="8" t="s">
        <v>60</v>
      </c>
      <c r="F40" s="8">
        <v>17.225000000000001</v>
      </c>
      <c r="G40" s="38"/>
      <c r="H40" s="38"/>
      <c r="I40" s="38">
        <f>46646.94-1</f>
        <v>46645.94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70">
        <f t="shared" si="1"/>
        <v>0</v>
      </c>
    </row>
    <row r="41" spans="1:22" s="14" customFormat="1" ht="14.5" hidden="1" x14ac:dyDescent="0.35">
      <c r="A41" s="64" t="s">
        <v>56</v>
      </c>
      <c r="B41" s="65" t="s">
        <v>61</v>
      </c>
      <c r="C41" s="8" t="s">
        <v>58</v>
      </c>
      <c r="D41" s="8" t="s">
        <v>59</v>
      </c>
      <c r="E41" s="8" t="s">
        <v>60</v>
      </c>
      <c r="F41" s="8">
        <v>17.225000000000001</v>
      </c>
      <c r="G41" s="38"/>
      <c r="H41" s="38"/>
      <c r="I41" s="38">
        <v>1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70">
        <f t="shared" si="1"/>
        <v>0</v>
      </c>
    </row>
    <row r="42" spans="1:22" s="14" customFormat="1" ht="14.5" hidden="1" x14ac:dyDescent="0.35">
      <c r="A42" s="34"/>
      <c r="B42" s="10"/>
      <c r="C42" s="8"/>
      <c r="D42" s="8"/>
      <c r="E42" s="8"/>
      <c r="F42" s="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70">
        <f t="shared" si="1"/>
        <v>0</v>
      </c>
    </row>
    <row r="43" spans="1:22" s="14" customFormat="1" ht="14.5" hidden="1" x14ac:dyDescent="0.35">
      <c r="A43" s="34"/>
      <c r="B43" s="10"/>
      <c r="C43" s="8"/>
      <c r="D43" s="8"/>
      <c r="E43" s="8"/>
      <c r="F43" s="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70">
        <f t="shared" si="1"/>
        <v>0</v>
      </c>
    </row>
    <row r="44" spans="1:22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70">
        <f t="shared" si="1"/>
        <v>0</v>
      </c>
      <c r="V44" s="42"/>
    </row>
    <row r="45" spans="1:22" s="14" customFormat="1" ht="14.5" hidden="1" x14ac:dyDescent="0.35">
      <c r="A45"/>
      <c r="B45"/>
      <c r="C45" s="8"/>
      <c r="D45" s="8"/>
      <c r="E45" s="8"/>
      <c r="F45" s="33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70">
        <f t="shared" si="1"/>
        <v>0</v>
      </c>
    </row>
    <row r="46" spans="1:22" s="14" customFormat="1" ht="14.5" hidden="1" x14ac:dyDescent="0.35">
      <c r="A46" s="15"/>
      <c r="B46" s="10"/>
      <c r="C46" s="8"/>
      <c r="D46" s="8"/>
      <c r="E46" s="8"/>
      <c r="F46" s="33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70">
        <f t="shared" si="1"/>
        <v>0</v>
      </c>
    </row>
    <row r="47" spans="1:22" s="41" customFormat="1" ht="14.5" hidden="1" x14ac:dyDescent="0.35">
      <c r="A47" s="16"/>
      <c r="B47" s="4"/>
      <c r="C47" s="5"/>
      <c r="D47" s="5"/>
      <c r="E47" s="5"/>
      <c r="F47" s="4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70">
        <f t="shared" si="1"/>
        <v>0</v>
      </c>
    </row>
    <row r="48" spans="1:22" s="41" customFormat="1" ht="14.5" hidden="1" x14ac:dyDescent="0.35">
      <c r="A48" s="22" t="s">
        <v>8</v>
      </c>
      <c r="B48" s="4"/>
      <c r="C48" s="5"/>
      <c r="D48" s="5"/>
      <c r="E48" s="5"/>
      <c r="F48" s="4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70">
        <f t="shared" si="1"/>
        <v>0</v>
      </c>
    </row>
    <row r="49" spans="1:21" s="41" customFormat="1" ht="14.5" hidden="1" x14ac:dyDescent="0.35">
      <c r="A49" s="8" t="s">
        <v>64</v>
      </c>
      <c r="B49" s="4"/>
      <c r="C49" s="5"/>
      <c r="D49" s="5"/>
      <c r="E49" s="5"/>
      <c r="F49" s="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70">
        <f t="shared" si="1"/>
        <v>0</v>
      </c>
    </row>
    <row r="50" spans="1:21" s="14" customFormat="1" ht="15.5" hidden="1" x14ac:dyDescent="0.35">
      <c r="A50" s="66" t="s">
        <v>65</v>
      </c>
      <c r="B50" s="10" t="s">
        <v>66</v>
      </c>
      <c r="C50" s="8" t="s">
        <v>67</v>
      </c>
      <c r="D50" s="67" t="s">
        <v>68</v>
      </c>
      <c r="E50" s="67">
        <v>6501</v>
      </c>
      <c r="F50" s="10">
        <v>17.259</v>
      </c>
      <c r="G50" s="37"/>
      <c r="H50" s="37"/>
      <c r="I50" s="37"/>
      <c r="J50" s="37">
        <f>565757-1</f>
        <v>565756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70">
        <f>SUM(J50)</f>
        <v>565756</v>
      </c>
    </row>
    <row r="51" spans="1:21" s="14" customFormat="1" ht="15.5" hidden="1" x14ac:dyDescent="0.35">
      <c r="A51" s="66" t="s">
        <v>65</v>
      </c>
      <c r="B51" s="10" t="s">
        <v>69</v>
      </c>
      <c r="C51" s="8" t="s">
        <v>67</v>
      </c>
      <c r="D51" s="67" t="s">
        <v>68</v>
      </c>
      <c r="E51" s="67">
        <v>6501</v>
      </c>
      <c r="F51" s="10">
        <v>17.259</v>
      </c>
      <c r="G51" s="37"/>
      <c r="H51" s="37"/>
      <c r="I51" s="37"/>
      <c r="J51" s="37">
        <v>1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70">
        <f>SUM(J51)</f>
        <v>1</v>
      </c>
    </row>
    <row r="52" spans="1:21" s="14" customFormat="1" ht="15.5" hidden="1" x14ac:dyDescent="0.35">
      <c r="A52" s="15" t="s">
        <v>87</v>
      </c>
      <c r="B52" s="10" t="s">
        <v>66</v>
      </c>
      <c r="C52" s="40" t="s">
        <v>88</v>
      </c>
      <c r="D52" s="52" t="s">
        <v>89</v>
      </c>
      <c r="E52" s="52">
        <v>6502</v>
      </c>
      <c r="F52" s="8">
        <v>17.257999999999999</v>
      </c>
      <c r="G52" s="38"/>
      <c r="H52" s="38"/>
      <c r="I52" s="38"/>
      <c r="J52" s="38"/>
      <c r="K52" s="38"/>
      <c r="L52" s="38"/>
      <c r="M52" s="38">
        <f>95407-1</f>
        <v>95406</v>
      </c>
      <c r="N52" s="38"/>
      <c r="O52" s="38"/>
      <c r="P52" s="38"/>
      <c r="Q52" s="38"/>
      <c r="R52" s="38"/>
      <c r="S52" s="38"/>
      <c r="T52" s="38"/>
      <c r="U52" s="70">
        <f>SUM(M52)</f>
        <v>95406</v>
      </c>
    </row>
    <row r="53" spans="1:21" s="14" customFormat="1" ht="15.5" hidden="1" x14ac:dyDescent="0.35">
      <c r="A53" s="15" t="s">
        <v>87</v>
      </c>
      <c r="B53" s="10" t="s">
        <v>69</v>
      </c>
      <c r="C53" s="40" t="s">
        <v>88</v>
      </c>
      <c r="D53" s="52" t="s">
        <v>89</v>
      </c>
      <c r="E53" s="52">
        <v>6502</v>
      </c>
      <c r="F53" s="8">
        <v>17.257999999999999</v>
      </c>
      <c r="G53" s="38"/>
      <c r="H53" s="38"/>
      <c r="I53" s="38"/>
      <c r="J53" s="38"/>
      <c r="K53" s="38"/>
      <c r="L53" s="38"/>
      <c r="M53" s="38">
        <v>1</v>
      </c>
      <c r="N53" s="38"/>
      <c r="O53" s="38"/>
      <c r="P53" s="38"/>
      <c r="Q53" s="38"/>
      <c r="R53" s="38"/>
      <c r="S53" s="38"/>
      <c r="T53" s="38"/>
      <c r="U53" s="70">
        <f>SUM(M53)</f>
        <v>1</v>
      </c>
    </row>
    <row r="54" spans="1:21" s="41" customFormat="1" ht="15.5" hidden="1" x14ac:dyDescent="0.35">
      <c r="A54" s="26" t="s">
        <v>74</v>
      </c>
      <c r="B54" s="10" t="s">
        <v>66</v>
      </c>
      <c r="C54" s="8" t="s">
        <v>75</v>
      </c>
      <c r="D54" s="52" t="s">
        <v>78</v>
      </c>
      <c r="E54" s="52">
        <v>6503</v>
      </c>
      <c r="F54" s="8">
        <v>17.277999999999999</v>
      </c>
      <c r="G54" s="37"/>
      <c r="H54" s="37"/>
      <c r="I54" s="37"/>
      <c r="J54" s="37"/>
      <c r="K54" s="37">
        <f>126916-1</f>
        <v>126915</v>
      </c>
      <c r="L54" s="37"/>
      <c r="M54" s="37"/>
      <c r="N54" s="37"/>
      <c r="O54" s="37"/>
      <c r="P54" s="37"/>
      <c r="Q54" s="37"/>
      <c r="R54" s="37"/>
      <c r="S54" s="37"/>
      <c r="T54" s="37"/>
      <c r="U54" s="70">
        <f>SUM(K54)</f>
        <v>126915</v>
      </c>
    </row>
    <row r="55" spans="1:21" s="41" customFormat="1" ht="15.5" hidden="1" x14ac:dyDescent="0.35">
      <c r="A55" s="26" t="s">
        <v>74</v>
      </c>
      <c r="B55" s="10" t="s">
        <v>69</v>
      </c>
      <c r="C55" s="8" t="s">
        <v>75</v>
      </c>
      <c r="D55" s="52" t="s">
        <v>78</v>
      </c>
      <c r="E55" s="52">
        <v>6503</v>
      </c>
      <c r="F55" s="8">
        <v>17.277999999999999</v>
      </c>
      <c r="G55" s="37"/>
      <c r="H55" s="37"/>
      <c r="I55" s="37"/>
      <c r="J55" s="37"/>
      <c r="K55" s="37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70">
        <f>SUM(K55)</f>
        <v>1</v>
      </c>
    </row>
    <row r="56" spans="1:21" s="41" customFormat="1" ht="15.5" hidden="1" x14ac:dyDescent="0.35">
      <c r="A56" s="26"/>
      <c r="B56" s="10"/>
      <c r="C56" s="8"/>
      <c r="D56" s="52"/>
      <c r="E56" s="52"/>
      <c r="F56" s="8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70"/>
    </row>
    <row r="57" spans="1:21" s="41" customFormat="1" ht="15.5" hidden="1" x14ac:dyDescent="0.35">
      <c r="A57" s="15" t="s">
        <v>87</v>
      </c>
      <c r="B57" s="10" t="s">
        <v>104</v>
      </c>
      <c r="C57" s="8" t="s">
        <v>118</v>
      </c>
      <c r="D57" s="52" t="s">
        <v>89</v>
      </c>
      <c r="E57" s="52">
        <v>6502</v>
      </c>
      <c r="F57" s="8">
        <v>17.257999999999999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>
        <f>426357-1</f>
        <v>426356</v>
      </c>
      <c r="S57" s="37"/>
      <c r="T57" s="37"/>
      <c r="U57" s="70">
        <f>SUM(Q57:R57)</f>
        <v>426356</v>
      </c>
    </row>
    <row r="58" spans="1:21" s="41" customFormat="1" ht="15.5" hidden="1" x14ac:dyDescent="0.35">
      <c r="A58" s="15" t="s">
        <v>87</v>
      </c>
      <c r="B58" s="10" t="s">
        <v>69</v>
      </c>
      <c r="C58" s="8" t="s">
        <v>118</v>
      </c>
      <c r="D58" s="52" t="s">
        <v>89</v>
      </c>
      <c r="E58" s="52">
        <v>6502</v>
      </c>
      <c r="F58" s="8">
        <v>17.257999999999999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>
        <v>1</v>
      </c>
      <c r="S58" s="37"/>
      <c r="T58" s="37"/>
      <c r="U58" s="70">
        <f>SUM(Q58:R58)</f>
        <v>1</v>
      </c>
    </row>
    <row r="59" spans="1:21" s="41" customFormat="1" ht="14.5" hidden="1" x14ac:dyDescent="0.35">
      <c r="A59" s="26"/>
      <c r="B59" s="39"/>
      <c r="C59" s="36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70">
        <f t="shared" si="1"/>
        <v>0</v>
      </c>
    </row>
    <row r="60" spans="1:21" s="41" customFormat="1" ht="15.5" hidden="1" x14ac:dyDescent="0.35">
      <c r="A60" s="26" t="s">
        <v>74</v>
      </c>
      <c r="B60" s="10" t="s">
        <v>104</v>
      </c>
      <c r="C60" s="8" t="s">
        <v>105</v>
      </c>
      <c r="D60" s="52" t="s">
        <v>78</v>
      </c>
      <c r="E60" s="67">
        <v>6503</v>
      </c>
      <c r="F60" s="8">
        <v>17.277999999999999</v>
      </c>
      <c r="G60" s="37"/>
      <c r="H60" s="37"/>
      <c r="I60" s="37"/>
      <c r="J60" s="37"/>
      <c r="K60" s="37"/>
      <c r="L60" s="37"/>
      <c r="M60" s="37"/>
      <c r="N60" s="37"/>
      <c r="O60" s="37"/>
      <c r="P60" s="37">
        <f>504210-1</f>
        <v>504209</v>
      </c>
      <c r="Q60" s="37"/>
      <c r="R60" s="37"/>
      <c r="S60" s="37"/>
      <c r="T60" s="37"/>
      <c r="U60" s="70">
        <f>SUM(P60)</f>
        <v>504209</v>
      </c>
    </row>
    <row r="61" spans="1:21" s="41" customFormat="1" ht="15.5" hidden="1" x14ac:dyDescent="0.35">
      <c r="A61" s="26" t="s">
        <v>74</v>
      </c>
      <c r="B61" s="10" t="s">
        <v>69</v>
      </c>
      <c r="C61" s="8" t="s">
        <v>105</v>
      </c>
      <c r="D61" s="52" t="s">
        <v>78</v>
      </c>
      <c r="E61" s="67">
        <v>6503</v>
      </c>
      <c r="F61" s="8">
        <v>17.277999999999999</v>
      </c>
      <c r="G61" s="37"/>
      <c r="H61" s="37"/>
      <c r="I61" s="37"/>
      <c r="J61" s="37"/>
      <c r="K61" s="37"/>
      <c r="L61" s="37"/>
      <c r="M61" s="37"/>
      <c r="N61" s="37"/>
      <c r="O61" s="37"/>
      <c r="P61" s="37">
        <v>1</v>
      </c>
      <c r="Q61" s="37"/>
      <c r="R61" s="37"/>
      <c r="S61" s="37"/>
      <c r="T61" s="37"/>
      <c r="U61" s="70">
        <f>SUM(P61)</f>
        <v>1</v>
      </c>
    </row>
    <row r="62" spans="1:21" s="14" customFormat="1" ht="14.5" hidden="1" x14ac:dyDescent="0.35">
      <c r="A62" s="26"/>
      <c r="B62" s="10"/>
      <c r="C62" s="53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70">
        <f t="shared" si="1"/>
        <v>0</v>
      </c>
    </row>
    <row r="63" spans="1:21" s="14" customFormat="1" ht="14.5" hidden="1" x14ac:dyDescent="0.35">
      <c r="A63" s="26"/>
      <c r="B63" s="10"/>
      <c r="C63" s="53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70">
        <f t="shared" si="1"/>
        <v>0</v>
      </c>
    </row>
    <row r="64" spans="1:21" s="14" customFormat="1" ht="15.5" hidden="1" x14ac:dyDescent="0.35">
      <c r="A64" s="26" t="s">
        <v>103</v>
      </c>
      <c r="B64" s="10" t="s">
        <v>102</v>
      </c>
      <c r="C64" s="8" t="s">
        <v>67</v>
      </c>
      <c r="D64" s="52" t="s">
        <v>68</v>
      </c>
      <c r="E64" s="10">
        <v>6407</v>
      </c>
      <c r="F64" s="10">
        <v>17.259</v>
      </c>
      <c r="G64" s="37"/>
      <c r="H64" s="37"/>
      <c r="I64" s="37"/>
      <c r="J64" s="37"/>
      <c r="K64" s="37"/>
      <c r="L64" s="37"/>
      <c r="M64" s="37"/>
      <c r="N64" s="37"/>
      <c r="O64" s="37">
        <v>10000</v>
      </c>
      <c r="P64" s="37"/>
      <c r="Q64" s="37"/>
      <c r="R64" s="37"/>
      <c r="S64" s="37"/>
      <c r="T64" s="37"/>
      <c r="U64" s="70">
        <f>SUM(O64)</f>
        <v>10000</v>
      </c>
    </row>
    <row r="65" spans="1:22" s="14" customFormat="1" ht="14.5" hidden="1" x14ac:dyDescent="0.35">
      <c r="A65" s="26"/>
      <c r="B65" s="39"/>
      <c r="C65" s="36"/>
      <c r="D65" s="8"/>
      <c r="E65" s="10"/>
      <c r="F65" s="8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70">
        <f t="shared" si="1"/>
        <v>0</v>
      </c>
    </row>
    <row r="66" spans="1:22" s="14" customFormat="1" ht="14.5" hidden="1" x14ac:dyDescent="0.35">
      <c r="A66" s="26"/>
      <c r="B66" s="10"/>
      <c r="C66" s="36"/>
      <c r="D66" s="8"/>
      <c r="E66" s="10"/>
      <c r="F66" s="8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70">
        <f t="shared" si="1"/>
        <v>0</v>
      </c>
    </row>
    <row r="67" spans="1:22" s="14" customFormat="1" ht="14.5" hidden="1" x14ac:dyDescent="0.35">
      <c r="A67" s="26"/>
      <c r="B67" s="10"/>
      <c r="C67" s="36"/>
      <c r="D67" s="8"/>
      <c r="E67" s="10"/>
      <c r="F67" s="8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70">
        <f t="shared" si="1"/>
        <v>0</v>
      </c>
    </row>
    <row r="68" spans="1:22" s="14" customFormat="1" ht="18.5" hidden="1" x14ac:dyDescent="0.35">
      <c r="A68" s="54"/>
      <c r="B68" s="10"/>
      <c r="C68" s="40"/>
      <c r="D68" s="40"/>
      <c r="E68" s="40"/>
      <c r="F68" s="8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70">
        <f t="shared" si="1"/>
        <v>0</v>
      </c>
    </row>
    <row r="69" spans="1:22" s="14" customFormat="1" ht="14.5" hidden="1" x14ac:dyDescent="0.35">
      <c r="A69" s="26"/>
      <c r="B69" s="10"/>
      <c r="C69" s="55"/>
      <c r="D69" s="8"/>
      <c r="E69" s="55"/>
      <c r="F69" s="8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70">
        <f t="shared" si="1"/>
        <v>0</v>
      </c>
    </row>
    <row r="70" spans="1:22" s="14" customFormat="1" ht="14.5" hidden="1" x14ac:dyDescent="0.35">
      <c r="A70" s="32"/>
      <c r="B70" s="39"/>
      <c r="C70" s="36"/>
      <c r="D70" s="8"/>
      <c r="E70" s="56"/>
      <c r="F70" s="8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70">
        <f t="shared" si="1"/>
        <v>0</v>
      </c>
    </row>
    <row r="71" spans="1:22" s="14" customFormat="1" ht="14.5" hidden="1" x14ac:dyDescent="0.35">
      <c r="A71" s="32"/>
      <c r="B71" s="10"/>
      <c r="C71" s="36"/>
      <c r="D71" s="8"/>
      <c r="E71" s="56"/>
      <c r="F71" s="8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70">
        <f t="shared" si="1"/>
        <v>0</v>
      </c>
    </row>
    <row r="72" spans="1:22" s="14" customFormat="1" ht="14.5" hidden="1" x14ac:dyDescent="0.35">
      <c r="A72" s="32"/>
      <c r="B72" s="10"/>
      <c r="C72" s="36"/>
      <c r="D72" s="8"/>
      <c r="E72" s="56"/>
      <c r="F72" s="8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70"/>
    </row>
    <row r="73" spans="1:22" s="14" customFormat="1" ht="14.5" hidden="1" x14ac:dyDescent="0.35">
      <c r="A73" s="32"/>
      <c r="B73" s="10"/>
      <c r="C73" s="36"/>
      <c r="D73" s="8"/>
      <c r="E73" s="56"/>
      <c r="F73" s="8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70"/>
    </row>
    <row r="74" spans="1:22" s="14" customFormat="1" ht="14.5" hidden="1" x14ac:dyDescent="0.35">
      <c r="A74" s="26"/>
      <c r="B74" s="10"/>
      <c r="C74" s="8"/>
      <c r="D74" s="8"/>
      <c r="E74" s="10"/>
      <c r="F74" s="8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70">
        <f t="shared" ref="U74:U81" si="2">SUM(G74:G74)</f>
        <v>0</v>
      </c>
    </row>
    <row r="75" spans="1:22" s="14" customFormat="1" ht="14.5" hidden="1" x14ac:dyDescent="0.35">
      <c r="A75" s="22" t="s">
        <v>8</v>
      </c>
      <c r="B75" s="10"/>
      <c r="C75" s="8"/>
      <c r="D75" s="8"/>
      <c r="E75" s="10"/>
      <c r="F75" s="8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70">
        <f t="shared" si="2"/>
        <v>0</v>
      </c>
    </row>
    <row r="76" spans="1:22" s="14" customFormat="1" ht="14.5" hidden="1" x14ac:dyDescent="0.35">
      <c r="A76" s="8" t="s">
        <v>27</v>
      </c>
      <c r="B76" s="10"/>
      <c r="C76" s="8"/>
      <c r="D76" s="8"/>
      <c r="E76" s="10"/>
      <c r="F76" s="8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70">
        <f t="shared" si="2"/>
        <v>0</v>
      </c>
    </row>
    <row r="77" spans="1:22" s="14" customFormat="1" ht="14.5" hidden="1" x14ac:dyDescent="0.35">
      <c r="A77" s="32" t="s">
        <v>21</v>
      </c>
      <c r="B77" s="10"/>
      <c r="C77" s="24"/>
      <c r="D77" s="24"/>
      <c r="E77" s="27"/>
      <c r="F77" s="36">
        <v>17.800999999999998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70">
        <f t="shared" si="2"/>
        <v>0</v>
      </c>
    </row>
    <row r="78" spans="1:22" s="14" customFormat="1" ht="14.5" hidden="1" x14ac:dyDescent="0.35">
      <c r="A78" s="32" t="s">
        <v>21</v>
      </c>
      <c r="B78" s="10"/>
      <c r="C78" s="24"/>
      <c r="D78" s="24"/>
      <c r="E78" s="27"/>
      <c r="F78" s="36">
        <v>17.800999999999998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70">
        <f t="shared" si="2"/>
        <v>0</v>
      </c>
    </row>
    <row r="79" spans="1:22" s="14" customFormat="1" ht="14.5" hidden="1" x14ac:dyDescent="0.35">
      <c r="A79" s="32" t="s">
        <v>37</v>
      </c>
      <c r="B79" s="10"/>
      <c r="C79" s="8"/>
      <c r="D79" s="40"/>
      <c r="E79" s="51"/>
      <c r="F79" s="8">
        <v>17.225000000000001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70">
        <f t="shared" si="2"/>
        <v>0</v>
      </c>
      <c r="V79" s="57"/>
    </row>
    <row r="80" spans="1:22" s="14" customFormat="1" ht="14.5" hidden="1" x14ac:dyDescent="0.35">
      <c r="A80" s="26"/>
      <c r="B80" s="10"/>
      <c r="C80" s="31"/>
      <c r="D80" s="31"/>
      <c r="E80" s="31"/>
      <c r="F80" s="10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70">
        <f t="shared" si="2"/>
        <v>0</v>
      </c>
    </row>
    <row r="81" spans="1:21" s="14" customFormat="1" ht="14.5" x14ac:dyDescent="0.35">
      <c r="A81" s="13"/>
      <c r="B81" s="13"/>
      <c r="C81" s="13"/>
      <c r="D81" s="7"/>
      <c r="E81" s="7"/>
      <c r="F81" s="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70">
        <f t="shared" si="2"/>
        <v>0</v>
      </c>
    </row>
    <row r="82" spans="1:21" s="14" customFormat="1" ht="14.5" x14ac:dyDescent="0.35">
      <c r="A82" s="15" t="s">
        <v>0</v>
      </c>
      <c r="B82" s="15"/>
      <c r="C82" s="17"/>
      <c r="D82" s="17"/>
      <c r="E82" s="17"/>
      <c r="F82" s="17"/>
      <c r="G82" s="38">
        <f>SUM(G26:G81)</f>
        <v>5571.0899999999974</v>
      </c>
      <c r="H82" s="38">
        <f>SUM(H27:H81)</f>
        <v>29013.046892137107</v>
      </c>
      <c r="I82" s="38">
        <f>SUM(I39:I47)</f>
        <v>46646.94</v>
      </c>
      <c r="J82" s="38">
        <f>SUM(J47:J80)</f>
        <v>565757</v>
      </c>
      <c r="K82" s="38">
        <f>SUM(K54:K81)</f>
        <v>126916</v>
      </c>
      <c r="L82" s="38">
        <f>SUM(L7:L11)</f>
        <v>95000</v>
      </c>
      <c r="M82" s="38">
        <f>SUM(M52:M53)</f>
        <v>95407</v>
      </c>
      <c r="N82" s="38">
        <f>SUM(N15:N18)</f>
        <v>161920</v>
      </c>
      <c r="O82" s="38">
        <f>SUM(O49:O71)</f>
        <v>10000</v>
      </c>
      <c r="P82" s="38">
        <f>SUM(P59:P73)</f>
        <v>504210</v>
      </c>
      <c r="Q82" s="38">
        <f>SUM(Q9:Q11)</f>
        <v>379354</v>
      </c>
      <c r="R82" s="38">
        <f>SUM(R57:R74)</f>
        <v>426357</v>
      </c>
      <c r="S82" s="38">
        <f>SUM(S9:S10)</f>
        <v>379354</v>
      </c>
      <c r="T82" s="38">
        <f>SUM(T14:T28)</f>
        <v>29750.000000000007</v>
      </c>
      <c r="U82" s="70"/>
    </row>
    <row r="83" spans="1:21" s="14" customFormat="1" ht="14.5" x14ac:dyDescent="0.35">
      <c r="A83" s="58"/>
      <c r="B83" s="58"/>
      <c r="C83" s="18"/>
      <c r="D83" s="18"/>
      <c r="E83" s="18"/>
      <c r="F83" s="18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0"/>
    </row>
    <row r="84" spans="1:21" s="14" customFormat="1" ht="14.5" x14ac:dyDescent="0.35">
      <c r="A84" s="4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1" s="14" customFormat="1" ht="14.5" x14ac:dyDescent="0.35">
      <c r="A85" s="41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1" s="14" customFormat="1" ht="14.5" hidden="1" x14ac:dyDescent="0.35">
      <c r="A86" s="41" t="s">
        <v>45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1" s="14" customFormat="1" ht="14.5" hidden="1" x14ac:dyDescent="0.35">
      <c r="A87" s="58" t="s">
        <v>46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1" s="14" customFormat="1" ht="14.5" hidden="1" x14ac:dyDescent="0.35">
      <c r="A88" s="41" t="s">
        <v>47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1" s="14" customFormat="1" ht="14.5" hidden="1" x14ac:dyDescent="0.35">
      <c r="A89" s="41" t="s">
        <v>48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1" s="14" customFormat="1" ht="14.5" hidden="1" x14ac:dyDescent="0.35">
      <c r="A90" s="41" t="s">
        <v>62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1" s="14" customFormat="1" ht="14.5" hidden="1" x14ac:dyDescent="0.35">
      <c r="A91" s="41" t="s">
        <v>63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1" s="14" customFormat="1" ht="14.5" hidden="1" x14ac:dyDescent="0.35">
      <c r="A92" s="41" t="s">
        <v>71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1" s="14" customFormat="1" ht="14.5" hidden="1" x14ac:dyDescent="0.35">
      <c r="A93" s="41" t="s">
        <v>72</v>
      </c>
      <c r="C93" s="21"/>
      <c r="D93" s="21"/>
      <c r="E93" s="5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1" s="14" customFormat="1" ht="14.5" hidden="1" x14ac:dyDescent="0.35">
      <c r="A94" s="41" t="s">
        <v>76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1" s="14" customFormat="1" ht="14.5" hidden="1" x14ac:dyDescent="0.35">
      <c r="A95" s="41" t="s">
        <v>77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1" s="14" customFormat="1" ht="14.5" hidden="1" x14ac:dyDescent="0.35">
      <c r="A96" s="41" t="s">
        <v>85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s="14" customFormat="1" ht="14.5" hidden="1" x14ac:dyDescent="0.35">
      <c r="A97" s="41" t="s">
        <v>84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s="14" customFormat="1" ht="14.5" hidden="1" x14ac:dyDescent="0.35">
      <c r="A98" s="41" t="s">
        <v>91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s="14" customFormat="1" ht="14.5" hidden="1" x14ac:dyDescent="0.35">
      <c r="A99" s="41" t="s">
        <v>90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s="14" customFormat="1" ht="14.5" hidden="1" x14ac:dyDescent="0.35">
      <c r="A100" s="41" t="s">
        <v>94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s="14" customFormat="1" ht="14.5" hidden="1" x14ac:dyDescent="0.35">
      <c r="A101" s="41" t="s">
        <v>93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s="14" customFormat="1" ht="14.5" hidden="1" x14ac:dyDescent="0.35">
      <c r="A102" s="41" t="s">
        <v>100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ht="14.5" hidden="1" x14ac:dyDescent="0.35">
      <c r="A103" s="41" t="s">
        <v>101</v>
      </c>
    </row>
    <row r="104" spans="1:20" ht="14.5" hidden="1" x14ac:dyDescent="0.35">
      <c r="A104" s="41" t="s">
        <v>108</v>
      </c>
    </row>
    <row r="105" spans="1:20" ht="14.5" hidden="1" x14ac:dyDescent="0.35">
      <c r="A105" s="41" t="s">
        <v>107</v>
      </c>
    </row>
    <row r="106" spans="1:20" ht="14.5" hidden="1" x14ac:dyDescent="0.35">
      <c r="A106" s="41" t="s">
        <v>114</v>
      </c>
    </row>
    <row r="107" spans="1:20" ht="14.5" hidden="1" x14ac:dyDescent="0.35">
      <c r="A107" s="41" t="s">
        <v>109</v>
      </c>
    </row>
    <row r="108" spans="1:20" ht="14.5" hidden="1" x14ac:dyDescent="0.35">
      <c r="A108" s="41" t="s">
        <v>117</v>
      </c>
    </row>
    <row r="109" spans="1:20" ht="14.5" hidden="1" x14ac:dyDescent="0.35">
      <c r="A109" s="41" t="s">
        <v>116</v>
      </c>
    </row>
    <row r="110" spans="1:20" ht="14.5" hidden="1" x14ac:dyDescent="0.35">
      <c r="A110" s="41" t="s">
        <v>120</v>
      </c>
    </row>
    <row r="111" spans="1:20" ht="14.5" hidden="1" x14ac:dyDescent="0.35">
      <c r="A111" s="41" t="s">
        <v>109</v>
      </c>
    </row>
    <row r="112" spans="1:20" ht="14.5" x14ac:dyDescent="0.35">
      <c r="A112" s="41" t="s">
        <v>123</v>
      </c>
    </row>
    <row r="113" spans="1:1" ht="14.5" x14ac:dyDescent="0.35">
      <c r="A113" s="41" t="s">
        <v>122</v>
      </c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  <row r="118" spans="1:1" ht="14.5" x14ac:dyDescent="0.35">
      <c r="A118" s="41"/>
    </row>
    <row r="119" spans="1:1" ht="14.5" x14ac:dyDescent="0.35">
      <c r="A119" s="41"/>
    </row>
    <row r="120" spans="1:1" ht="14.5" x14ac:dyDescent="0.35">
      <c r="A120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2023-01-12T15:28:18Z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