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F9E0DFBB-1AB2-4646-A22B-02ABC7FD5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2" i="2" l="1"/>
  <c r="X20" i="2"/>
  <c r="X21" i="2"/>
  <c r="X22" i="2"/>
  <c r="X23" i="2"/>
  <c r="X19" i="2"/>
  <c r="X32" i="2"/>
  <c r="V31" i="2"/>
  <c r="V82" i="2" s="1"/>
  <c r="U82" i="2"/>
  <c r="X27" i="2"/>
  <c r="T82" i="2"/>
  <c r="X9" i="2"/>
  <c r="S57" i="2"/>
  <c r="X57" i="2" s="1"/>
  <c r="X58" i="2"/>
  <c r="R82" i="2"/>
  <c r="X61" i="2"/>
  <c r="Q60" i="2"/>
  <c r="X60" i="2" s="1"/>
  <c r="P82" i="2"/>
  <c r="X64" i="2"/>
  <c r="O17" i="2"/>
  <c r="O15" i="2"/>
  <c r="X53" i="2"/>
  <c r="N52" i="2"/>
  <c r="N82" i="2" s="1"/>
  <c r="M82" i="2"/>
  <c r="X8" i="2"/>
  <c r="X55" i="2"/>
  <c r="L54" i="2"/>
  <c r="X54" i="2" s="1"/>
  <c r="X51" i="2"/>
  <c r="K50" i="2"/>
  <c r="K82" i="2" s="1"/>
  <c r="J40" i="2"/>
  <c r="J82" i="2" s="1"/>
  <c r="I82" i="2"/>
  <c r="H82" i="2"/>
  <c r="X26" i="2"/>
  <c r="X10" i="2"/>
  <c r="X11" i="2"/>
  <c r="X12" i="2"/>
  <c r="X13" i="2"/>
  <c r="X14" i="2"/>
  <c r="X25" i="2"/>
  <c r="X28" i="2"/>
  <c r="X29" i="2"/>
  <c r="X30" i="2"/>
  <c r="X33" i="2"/>
  <c r="X34" i="2"/>
  <c r="X35" i="2"/>
  <c r="X36" i="2"/>
  <c r="X37" i="2"/>
  <c r="X38" i="2"/>
  <c r="X39" i="2"/>
  <c r="X41" i="2"/>
  <c r="X42" i="2"/>
  <c r="X43" i="2"/>
  <c r="X44" i="2"/>
  <c r="X45" i="2"/>
  <c r="X46" i="2"/>
  <c r="X47" i="2"/>
  <c r="X48" i="2"/>
  <c r="X49" i="2"/>
  <c r="X63" i="2"/>
  <c r="X66" i="2"/>
  <c r="X67" i="2"/>
  <c r="X68" i="2"/>
  <c r="X69" i="2"/>
  <c r="X71" i="2"/>
  <c r="X74" i="2"/>
  <c r="X75" i="2"/>
  <c r="X76" i="2"/>
  <c r="X77" i="2"/>
  <c r="X78" i="2"/>
  <c r="X79" i="2"/>
  <c r="X80" i="2"/>
  <c r="X81" i="2"/>
  <c r="X65" i="2"/>
  <c r="X62" i="2"/>
  <c r="X59" i="2"/>
  <c r="X40" i="2"/>
  <c r="X70" i="2"/>
  <c r="X31" i="2" l="1"/>
  <c r="O82" i="2"/>
  <c r="S82" i="2"/>
  <c r="Q82" i="2"/>
  <c r="X52" i="2"/>
  <c r="X50" i="2"/>
  <c r="L82" i="2"/>
</calcChain>
</file>

<file path=xl/sharedStrings.xml><?xml version="1.0" encoding="utf-8"?>
<sst xmlns="http://schemas.openxmlformats.org/spreadsheetml/2006/main" count="230" uniqueCount="144">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</sst>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1"/>
  <sheetViews>
    <sheetView tabSelected="1" topLeftCell="A14" zoomScale="120" zoomScaleNormal="120" workbookViewId="0">
      <selection activeCell="C19" sqref="C19:C22"/>
    </sheetView>
  </sheetViews>
  <sheetFormatPr defaultColWidth="9.140625" defaultRowHeight="13.5" x14ac:dyDescent="0.25"/>
  <cols>
    <col min="1" max="1" width="69.42578125" style="43" customWidth="1"/>
    <col min="2" max="2" width="38.42578125" style="43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9" width="20.7109375" style="1" hidden="1" customWidth="1"/>
    <col min="10" max="15" width="16.5703125" style="1" hidden="1" customWidth="1"/>
    <col min="16" max="17" width="12.85546875" style="1" hidden="1" customWidth="1"/>
    <col min="18" max="18" width="13.85546875" style="1" hidden="1" customWidth="1"/>
    <col min="19" max="22" width="16.85546875" style="1" hidden="1" customWidth="1"/>
    <col min="23" max="23" width="16.85546875" style="1" customWidth="1"/>
    <col min="24" max="24" width="12.140625" style="43" hidden="1" customWidth="1"/>
    <col min="25" max="25" width="12" style="43" bestFit="1" customWidth="1"/>
    <col min="26" max="16384" width="9.140625" style="43"/>
  </cols>
  <sheetData>
    <row r="1" spans="1:24" ht="20.25" x14ac:dyDescent="0.3">
      <c r="A1" s="43" t="s">
        <v>11</v>
      </c>
      <c r="B1" s="83" t="s">
        <v>10</v>
      </c>
      <c r="C1" s="84"/>
      <c r="D1" s="84"/>
      <c r="E1" s="84"/>
      <c r="F1" s="84"/>
      <c r="G1" s="84"/>
      <c r="H1" s="8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4" ht="20.25" x14ac:dyDescent="0.3">
      <c r="B2" s="44"/>
      <c r="C2" s="44"/>
      <c r="D2" s="44"/>
      <c r="E2" s="45"/>
      <c r="F2" s="45"/>
      <c r="G2" s="45"/>
    </row>
    <row r="3" spans="1:24" ht="20.25" x14ac:dyDescent="0.3">
      <c r="A3" s="46" t="s">
        <v>12</v>
      </c>
      <c r="B3" s="44" t="s">
        <v>7</v>
      </c>
      <c r="C3" s="47"/>
    </row>
    <row r="4" spans="1:24" ht="21" thickBot="1" x14ac:dyDescent="0.35">
      <c r="A4" s="46"/>
      <c r="B4" s="48"/>
      <c r="C4" s="47"/>
    </row>
    <row r="5" spans="1:24" s="14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114</v>
      </c>
      <c r="H5" s="3" t="s">
        <v>30</v>
      </c>
      <c r="I5" s="63" t="s">
        <v>39</v>
      </c>
      <c r="J5" s="63" t="s">
        <v>40</v>
      </c>
      <c r="K5" s="63" t="s">
        <v>56</v>
      </c>
      <c r="L5" s="63" t="s">
        <v>59</v>
      </c>
      <c r="M5" s="63" t="s">
        <v>65</v>
      </c>
      <c r="N5" s="63" t="s">
        <v>72</v>
      </c>
      <c r="O5" s="63" t="s">
        <v>78</v>
      </c>
      <c r="P5" s="63" t="s">
        <v>85</v>
      </c>
      <c r="Q5" s="63" t="s">
        <v>92</v>
      </c>
      <c r="R5" s="63" t="s">
        <v>96</v>
      </c>
      <c r="S5" s="63" t="s">
        <v>101</v>
      </c>
      <c r="T5" s="63" t="s">
        <v>105</v>
      </c>
      <c r="U5" s="63" t="s">
        <v>107</v>
      </c>
      <c r="V5" s="63" t="s">
        <v>110</v>
      </c>
      <c r="W5" s="63" t="s">
        <v>125</v>
      </c>
      <c r="X5" s="36" t="s">
        <v>6</v>
      </c>
    </row>
    <row r="6" spans="1:24" s="14" customFormat="1" ht="16.5" hidden="1" x14ac:dyDescent="0.3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25"/>
    </row>
    <row r="7" spans="1:24" s="14" customFormat="1" ht="16.5" hidden="1" x14ac:dyDescent="0.3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1:24" s="14" customFormat="1" ht="16.5" hidden="1" x14ac:dyDescent="0.3">
      <c r="A8" s="23" t="s">
        <v>13</v>
      </c>
      <c r="B8" s="10" t="s">
        <v>43</v>
      </c>
      <c r="C8" s="53" t="s">
        <v>67</v>
      </c>
      <c r="D8" s="68" t="s">
        <v>68</v>
      </c>
      <c r="E8" s="69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70">
        <f>SUM(M8)</f>
        <v>95000</v>
      </c>
    </row>
    <row r="9" spans="1:24" s="14" customFormat="1" ht="17.25" hidden="1" thickBot="1" x14ac:dyDescent="0.35">
      <c r="A9" s="28" t="s">
        <v>15</v>
      </c>
      <c r="B9" s="61" t="s">
        <v>43</v>
      </c>
      <c r="C9" s="71" t="s">
        <v>97</v>
      </c>
      <c r="D9" s="68" t="s">
        <v>98</v>
      </c>
      <c r="E9" s="68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70">
        <f>SUM(R9:T9)</f>
        <v>758708</v>
      </c>
    </row>
    <row r="10" spans="1:24" s="14" customFormat="1" ht="17.25" hidden="1" thickTop="1" x14ac:dyDescent="0.3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70">
        <f t="shared" ref="X10:X25" si="0">SUM(H10:H10)</f>
        <v>0</v>
      </c>
    </row>
    <row r="11" spans="1:24" s="14" customFormat="1" ht="16.5" hidden="1" x14ac:dyDescent="0.3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70">
        <f t="shared" si="0"/>
        <v>0</v>
      </c>
    </row>
    <row r="12" spans="1:24" s="14" customFormat="1" ht="16.5" x14ac:dyDescent="0.3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70">
        <f t="shared" si="0"/>
        <v>0</v>
      </c>
    </row>
    <row r="13" spans="1:24" s="14" customFormat="1" ht="16.5" x14ac:dyDescent="0.3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70">
        <f t="shared" si="0"/>
        <v>0</v>
      </c>
    </row>
    <row r="14" spans="1:24" s="14" customFormat="1" ht="14.1" customHeight="1" x14ac:dyDescent="0.3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70">
        <f t="shared" si="0"/>
        <v>0</v>
      </c>
    </row>
    <row r="15" spans="1:24" s="14" customFormat="1" ht="16.5" hidden="1" x14ac:dyDescent="0.3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3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70"/>
    </row>
    <row r="16" spans="1:24" s="14" customFormat="1" ht="16.5" hidden="1" x14ac:dyDescent="0.3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3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70"/>
    </row>
    <row r="17" spans="1:24" s="14" customFormat="1" ht="16.5" hidden="1" x14ac:dyDescent="0.3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3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70"/>
    </row>
    <row r="18" spans="1:24" s="14" customFormat="1" ht="16.5" hidden="1" x14ac:dyDescent="0.3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3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70"/>
    </row>
    <row r="19" spans="1:24" s="14" customFormat="1" ht="16.5" x14ac:dyDescent="0.3">
      <c r="A19" s="75" t="s">
        <v>126</v>
      </c>
      <c r="B19" s="61" t="s">
        <v>43</v>
      </c>
      <c r="C19" s="76" t="s">
        <v>141</v>
      </c>
      <c r="D19" s="77" t="s">
        <v>127</v>
      </c>
      <c r="E19" s="77" t="s">
        <v>128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70">
        <f>W19</f>
        <v>2500</v>
      </c>
    </row>
    <row r="20" spans="1:24" s="14" customFormat="1" ht="16.5" x14ac:dyDescent="0.3">
      <c r="A20" s="75" t="s">
        <v>129</v>
      </c>
      <c r="B20" s="61" t="s">
        <v>43</v>
      </c>
      <c r="C20" s="78" t="s">
        <v>142</v>
      </c>
      <c r="D20" s="78" t="s">
        <v>130</v>
      </c>
      <c r="E20" s="77" t="s">
        <v>131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70">
        <f t="shared" ref="X20:X23" si="1">W20</f>
        <v>6892.68</v>
      </c>
    </row>
    <row r="21" spans="1:24" s="14" customFormat="1" ht="16.5" x14ac:dyDescent="0.3">
      <c r="A21" s="75" t="s">
        <v>132</v>
      </c>
      <c r="B21" s="61" t="s">
        <v>43</v>
      </c>
      <c r="C21" s="79" t="s">
        <v>140</v>
      </c>
      <c r="D21" s="79" t="s">
        <v>133</v>
      </c>
      <c r="E21" s="80" t="s">
        <v>134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70">
        <f t="shared" si="1"/>
        <v>9190.24</v>
      </c>
    </row>
    <row r="22" spans="1:24" s="14" customFormat="1" ht="16.5" x14ac:dyDescent="0.3">
      <c r="A22" s="75" t="s">
        <v>135</v>
      </c>
      <c r="B22" s="61" t="s">
        <v>43</v>
      </c>
      <c r="C22" s="81" t="s">
        <v>143</v>
      </c>
      <c r="D22" s="81" t="s">
        <v>136</v>
      </c>
      <c r="E22" s="82" t="s">
        <v>137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70">
        <f t="shared" si="1"/>
        <v>14285.9</v>
      </c>
    </row>
    <row r="23" spans="1:24" s="14" customFormat="1" ht="16.5" x14ac:dyDescent="0.3">
      <c r="A23" s="15"/>
      <c r="B23" s="39"/>
      <c r="C23" s="40"/>
      <c r="D23" s="49"/>
      <c r="E23" s="40"/>
      <c r="F23" s="30"/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70">
        <f t="shared" si="1"/>
        <v>0</v>
      </c>
    </row>
    <row r="24" spans="1:24" s="14" customFormat="1" ht="16.5" x14ac:dyDescent="0.3">
      <c r="A24" s="15"/>
      <c r="B24" s="39"/>
      <c r="C24" s="40"/>
      <c r="D24" s="49"/>
      <c r="E24" s="40"/>
      <c r="F24" s="30"/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70"/>
    </row>
    <row r="25" spans="1:24" s="14" customFormat="1" ht="16.5" hidden="1" x14ac:dyDescent="0.3">
      <c r="A25" s="29" t="s">
        <v>22</v>
      </c>
      <c r="B25" s="10"/>
      <c r="C25" s="50"/>
      <c r="D25" s="36"/>
      <c r="E25" s="8"/>
      <c r="F25" s="10" t="s">
        <v>14</v>
      </c>
      <c r="G25" s="1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70">
        <f t="shared" si="0"/>
        <v>0</v>
      </c>
    </row>
    <row r="26" spans="1:24" s="14" customFormat="1" ht="16.5" hidden="1" x14ac:dyDescent="0.3">
      <c r="A26" s="29" t="s">
        <v>27</v>
      </c>
      <c r="B26" s="61" t="s">
        <v>28</v>
      </c>
      <c r="C26" s="8" t="s">
        <v>29</v>
      </c>
      <c r="D26" s="36" t="s">
        <v>24</v>
      </c>
      <c r="E26" s="8" t="s">
        <v>25</v>
      </c>
      <c r="F26" s="10">
        <v>10.561</v>
      </c>
      <c r="G26" s="10"/>
      <c r="H26" s="38">
        <v>5571.0899999999974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70">
        <f>SUM(H26)</f>
        <v>5571.0899999999974</v>
      </c>
    </row>
    <row r="27" spans="1:24" s="14" customFormat="1" ht="16.5" hidden="1" x14ac:dyDescent="0.3">
      <c r="A27" s="15" t="s">
        <v>35</v>
      </c>
      <c r="B27" s="61" t="s">
        <v>43</v>
      </c>
      <c r="C27" s="8" t="s">
        <v>36</v>
      </c>
      <c r="D27" s="8" t="s">
        <v>37</v>
      </c>
      <c r="E27" s="8" t="s">
        <v>38</v>
      </c>
      <c r="F27" s="10" t="s">
        <v>14</v>
      </c>
      <c r="G27" s="10"/>
      <c r="H27" s="38"/>
      <c r="I27" s="38">
        <v>29013.046892137107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>
        <v>29750.000000000007</v>
      </c>
      <c r="V27" s="38"/>
      <c r="W27" s="38"/>
      <c r="X27" s="70">
        <f>SUM(I27:U27)</f>
        <v>58763.046892137114</v>
      </c>
    </row>
    <row r="28" spans="1:24" s="14" customFormat="1" ht="16.5" hidden="1" x14ac:dyDescent="0.3">
      <c r="A28" s="15"/>
      <c r="B28" s="10"/>
      <c r="C28" s="8"/>
      <c r="D28" s="8"/>
      <c r="E28" s="8"/>
      <c r="F28" s="10"/>
      <c r="G28" s="1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70">
        <f t="shared" ref="X28:X71" si="2">SUM(H28:H28)</f>
        <v>0</v>
      </c>
    </row>
    <row r="29" spans="1:24" s="14" customFormat="1" ht="16.5" hidden="1" x14ac:dyDescent="0.3">
      <c r="A29" s="3" t="s">
        <v>8</v>
      </c>
      <c r="B29" s="10"/>
      <c r="C29" s="52"/>
      <c r="D29" s="8"/>
      <c r="E29" s="52"/>
      <c r="F29" s="10"/>
      <c r="G29" s="1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70">
        <f t="shared" si="2"/>
        <v>0</v>
      </c>
    </row>
    <row r="30" spans="1:24" s="41" customFormat="1" ht="16.5" hidden="1" x14ac:dyDescent="0.3">
      <c r="A30" s="8" t="s">
        <v>117</v>
      </c>
      <c r="B30" s="4"/>
      <c r="C30" s="7"/>
      <c r="D30" s="7"/>
      <c r="E30" s="4"/>
      <c r="F30" s="4"/>
      <c r="G30" s="4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70">
        <f t="shared" si="2"/>
        <v>0</v>
      </c>
    </row>
    <row r="31" spans="1:24" s="14" customFormat="1" ht="16.5" hidden="1" x14ac:dyDescent="0.3">
      <c r="A31" s="26" t="s">
        <v>121</v>
      </c>
      <c r="B31" s="10" t="s">
        <v>43</v>
      </c>
      <c r="C31" s="51" t="s">
        <v>122</v>
      </c>
      <c r="D31" s="40" t="s">
        <v>20</v>
      </c>
      <c r="E31" s="40" t="s">
        <v>123</v>
      </c>
      <c r="F31" s="8">
        <v>17.245000000000001</v>
      </c>
      <c r="G31" s="73" t="s">
        <v>118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15843.4233199679-1</f>
        <v>15842.4233199679</v>
      </c>
      <c r="W31" s="38"/>
      <c r="X31" s="70">
        <f>SUM(V31)</f>
        <v>15842.4233199679</v>
      </c>
    </row>
    <row r="32" spans="1:24" s="41" customFormat="1" ht="16.5" hidden="1" x14ac:dyDescent="0.3">
      <c r="A32" s="26" t="s">
        <v>121</v>
      </c>
      <c r="B32" s="10" t="s">
        <v>124</v>
      </c>
      <c r="C32" s="51" t="s">
        <v>122</v>
      </c>
      <c r="D32" s="40" t="s">
        <v>20</v>
      </c>
      <c r="E32" s="40" t="s">
        <v>123</v>
      </c>
      <c r="F32" s="8">
        <v>17.245000000000001</v>
      </c>
      <c r="G32" s="73" t="s">
        <v>118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1</v>
      </c>
      <c r="W32" s="38"/>
      <c r="X32" s="70">
        <f>SUM(V32)</f>
        <v>1</v>
      </c>
    </row>
    <row r="33" spans="1:25" s="41" customFormat="1" ht="15" hidden="1" x14ac:dyDescent="0.25">
      <c r="A33" s="26"/>
      <c r="B33" s="10"/>
      <c r="C33" s="8"/>
      <c r="D33" s="8"/>
      <c r="E33" s="8"/>
      <c r="F33" s="8"/>
      <c r="G33" s="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70">
        <f t="shared" si="2"/>
        <v>0</v>
      </c>
    </row>
    <row r="34" spans="1:25" s="41" customFormat="1" ht="15" hidden="1" x14ac:dyDescent="0.25">
      <c r="A34" s="34"/>
      <c r="B34" s="35"/>
      <c r="C34" s="8"/>
      <c r="D34" s="8"/>
      <c r="E34" s="8"/>
      <c r="F34" s="8"/>
      <c r="G34" s="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70">
        <f t="shared" si="2"/>
        <v>0</v>
      </c>
    </row>
    <row r="35" spans="1:25" s="41" customFormat="1" ht="15" hidden="1" x14ac:dyDescent="0.25">
      <c r="A35" s="34"/>
      <c r="B35" s="10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70">
        <f t="shared" si="2"/>
        <v>0</v>
      </c>
    </row>
    <row r="36" spans="1:25" s="41" customFormat="1" ht="15" hidden="1" x14ac:dyDescent="0.25">
      <c r="A36" s="34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70">
        <f t="shared" si="2"/>
        <v>0</v>
      </c>
    </row>
    <row r="37" spans="1:25" s="14" customFormat="1" ht="16.5" hidden="1" x14ac:dyDescent="0.3">
      <c r="A37" s="16"/>
      <c r="B37" s="4"/>
      <c r="C37" s="5"/>
      <c r="D37" s="5"/>
      <c r="E37" s="6"/>
      <c r="F37" s="7"/>
      <c r="G37" s="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70">
        <f t="shared" si="2"/>
        <v>0</v>
      </c>
    </row>
    <row r="38" spans="1:25" s="14" customFormat="1" ht="16.5" hidden="1" x14ac:dyDescent="0.3">
      <c r="A38" s="22" t="s">
        <v>8</v>
      </c>
      <c r="B38" s="4"/>
      <c r="C38" s="5"/>
      <c r="D38" s="5"/>
      <c r="E38" s="6"/>
      <c r="F38" s="7"/>
      <c r="G38" s="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70">
        <f t="shared" si="2"/>
        <v>0</v>
      </c>
    </row>
    <row r="39" spans="1:25" s="14" customFormat="1" ht="16.5" hidden="1" x14ac:dyDescent="0.3">
      <c r="A39" s="8" t="s">
        <v>41</v>
      </c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70">
        <f t="shared" si="2"/>
        <v>0</v>
      </c>
    </row>
    <row r="40" spans="1:25" s="14" customFormat="1" ht="16.5" hidden="1" x14ac:dyDescent="0.3">
      <c r="A40" s="64" t="s">
        <v>42</v>
      </c>
      <c r="B40" s="61" t="s">
        <v>43</v>
      </c>
      <c r="C40" s="8" t="s">
        <v>44</v>
      </c>
      <c r="D40" s="8" t="s">
        <v>45</v>
      </c>
      <c r="E40" s="8" t="s">
        <v>46</v>
      </c>
      <c r="F40" s="8">
        <v>17.225000000000001</v>
      </c>
      <c r="G40" s="8"/>
      <c r="H40" s="38"/>
      <c r="I40" s="38"/>
      <c r="J40" s="38">
        <f>46646.94-1</f>
        <v>46645.94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70">
        <f t="shared" si="2"/>
        <v>0</v>
      </c>
    </row>
    <row r="41" spans="1:25" s="14" customFormat="1" ht="16.5" hidden="1" x14ac:dyDescent="0.3">
      <c r="A41" s="64" t="s">
        <v>42</v>
      </c>
      <c r="B41" s="65" t="s">
        <v>47</v>
      </c>
      <c r="C41" s="8" t="s">
        <v>44</v>
      </c>
      <c r="D41" s="8" t="s">
        <v>45</v>
      </c>
      <c r="E41" s="8" t="s">
        <v>46</v>
      </c>
      <c r="F41" s="8">
        <v>17.225000000000001</v>
      </c>
      <c r="G41" s="8"/>
      <c r="H41" s="38"/>
      <c r="I41" s="38"/>
      <c r="J41" s="38">
        <v>1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70">
        <f t="shared" si="2"/>
        <v>0</v>
      </c>
    </row>
    <row r="42" spans="1:25" s="14" customFormat="1" ht="16.5" hidden="1" x14ac:dyDescent="0.3">
      <c r="A42" s="34"/>
      <c r="B42" s="10"/>
      <c r="C42" s="8"/>
      <c r="D42" s="8"/>
      <c r="E42" s="8"/>
      <c r="F42" s="8"/>
      <c r="G42" s="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70">
        <f t="shared" si="2"/>
        <v>0</v>
      </c>
    </row>
    <row r="43" spans="1:25" s="14" customFormat="1" ht="16.5" hidden="1" x14ac:dyDescent="0.3">
      <c r="A43" s="34"/>
      <c r="B43" s="10"/>
      <c r="C43" s="8"/>
      <c r="D43" s="8"/>
      <c r="E43" s="8"/>
      <c r="F43" s="8"/>
      <c r="G43" s="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70">
        <f t="shared" si="2"/>
        <v>0</v>
      </c>
    </row>
    <row r="44" spans="1:25" s="14" customFormat="1" ht="16.5" hidden="1" x14ac:dyDescent="0.3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70">
        <f t="shared" si="2"/>
        <v>0</v>
      </c>
      <c r="Y44" s="42"/>
    </row>
    <row r="45" spans="1:25" s="14" customFormat="1" ht="16.5" hidden="1" x14ac:dyDescent="0.3">
      <c r="A45"/>
      <c r="B45"/>
      <c r="C45" s="8"/>
      <c r="D45" s="8"/>
      <c r="E45" s="8"/>
      <c r="F45" s="33"/>
      <c r="G45" s="33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70">
        <f t="shared" si="2"/>
        <v>0</v>
      </c>
    </row>
    <row r="46" spans="1:25" s="14" customFormat="1" ht="16.5" hidden="1" x14ac:dyDescent="0.3">
      <c r="A46" s="15"/>
      <c r="B46" s="10"/>
      <c r="C46" s="8"/>
      <c r="D46" s="8"/>
      <c r="E46" s="8"/>
      <c r="F46" s="33"/>
      <c r="G46" s="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70">
        <f t="shared" si="2"/>
        <v>0</v>
      </c>
    </row>
    <row r="47" spans="1:25" s="41" customFormat="1" ht="16.5" hidden="1" x14ac:dyDescent="0.3">
      <c r="A47" s="16"/>
      <c r="B47" s="4"/>
      <c r="C47" s="5"/>
      <c r="D47" s="5"/>
      <c r="E47" s="5"/>
      <c r="F47" s="4"/>
      <c r="G47" s="4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70">
        <f t="shared" si="2"/>
        <v>0</v>
      </c>
    </row>
    <row r="48" spans="1:25" s="41" customFormat="1" ht="16.5" hidden="1" x14ac:dyDescent="0.3">
      <c r="A48" s="22" t="s">
        <v>8</v>
      </c>
      <c r="B48" s="4"/>
      <c r="C48" s="5"/>
      <c r="D48" s="5"/>
      <c r="E48" s="5"/>
      <c r="F48" s="4"/>
      <c r="G48" s="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70">
        <f t="shared" si="2"/>
        <v>0</v>
      </c>
    </row>
    <row r="49" spans="1:24" s="41" customFormat="1" ht="16.5" hidden="1" x14ac:dyDescent="0.3">
      <c r="A49" s="8" t="s">
        <v>50</v>
      </c>
      <c r="B49" s="4"/>
      <c r="C49" s="5"/>
      <c r="D49" s="5"/>
      <c r="E49" s="5"/>
      <c r="F49" s="7"/>
      <c r="G49" s="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70">
        <f t="shared" si="2"/>
        <v>0</v>
      </c>
    </row>
    <row r="50" spans="1:24" s="14" customFormat="1" ht="16.5" hidden="1" x14ac:dyDescent="0.3">
      <c r="A50" s="66" t="s">
        <v>51</v>
      </c>
      <c r="B50" s="10" t="s">
        <v>52</v>
      </c>
      <c r="C50" s="8" t="s">
        <v>53</v>
      </c>
      <c r="D50" s="67" t="s">
        <v>54</v>
      </c>
      <c r="E50" s="67">
        <v>6501</v>
      </c>
      <c r="F50" s="10">
        <v>17.259</v>
      </c>
      <c r="G50" s="74" t="s">
        <v>119</v>
      </c>
      <c r="H50" s="37"/>
      <c r="I50" s="37"/>
      <c r="J50" s="37"/>
      <c r="K50" s="37">
        <f>565757-1</f>
        <v>565756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70">
        <f>SUM(K50)</f>
        <v>565756</v>
      </c>
    </row>
    <row r="51" spans="1:24" s="14" customFormat="1" ht="16.5" hidden="1" x14ac:dyDescent="0.3">
      <c r="A51" s="66" t="s">
        <v>51</v>
      </c>
      <c r="B51" s="10" t="s">
        <v>55</v>
      </c>
      <c r="C51" s="8" t="s">
        <v>53</v>
      </c>
      <c r="D51" s="67" t="s">
        <v>54</v>
      </c>
      <c r="E51" s="67">
        <v>6501</v>
      </c>
      <c r="F51" s="10">
        <v>17.259</v>
      </c>
      <c r="G51" s="74" t="s">
        <v>119</v>
      </c>
      <c r="H51" s="37"/>
      <c r="I51" s="37"/>
      <c r="J51" s="37"/>
      <c r="K51" s="37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70">
        <f>SUM(K51)</f>
        <v>1</v>
      </c>
    </row>
    <row r="52" spans="1:24" s="14" customFormat="1" ht="16.5" hidden="1" x14ac:dyDescent="0.3">
      <c r="A52" s="15" t="s">
        <v>73</v>
      </c>
      <c r="B52" s="10" t="s">
        <v>52</v>
      </c>
      <c r="C52" s="40" t="s">
        <v>74</v>
      </c>
      <c r="D52" s="52" t="s">
        <v>75</v>
      </c>
      <c r="E52" s="52">
        <v>6502</v>
      </c>
      <c r="F52" s="8">
        <v>17.257999999999999</v>
      </c>
      <c r="G52" s="74" t="s">
        <v>119</v>
      </c>
      <c r="H52" s="38"/>
      <c r="I52" s="38"/>
      <c r="J52" s="38"/>
      <c r="K52" s="38"/>
      <c r="L52" s="38"/>
      <c r="M52" s="38"/>
      <c r="N52" s="38">
        <f>95407-1</f>
        <v>95406</v>
      </c>
      <c r="O52" s="38"/>
      <c r="P52" s="38"/>
      <c r="Q52" s="38"/>
      <c r="R52" s="38"/>
      <c r="S52" s="38"/>
      <c r="T52" s="38"/>
      <c r="U52" s="38"/>
      <c r="V52" s="38"/>
      <c r="W52" s="38"/>
      <c r="X52" s="70">
        <f>SUM(N52)</f>
        <v>95406</v>
      </c>
    </row>
    <row r="53" spans="1:24" s="14" customFormat="1" ht="16.5" hidden="1" x14ac:dyDescent="0.3">
      <c r="A53" s="15" t="s">
        <v>73</v>
      </c>
      <c r="B53" s="10" t="s">
        <v>55</v>
      </c>
      <c r="C53" s="40" t="s">
        <v>74</v>
      </c>
      <c r="D53" s="52" t="s">
        <v>75</v>
      </c>
      <c r="E53" s="52">
        <v>6502</v>
      </c>
      <c r="F53" s="8">
        <v>17.257999999999999</v>
      </c>
      <c r="G53" s="74" t="s">
        <v>119</v>
      </c>
      <c r="H53" s="38"/>
      <c r="I53" s="38"/>
      <c r="J53" s="38"/>
      <c r="K53" s="38"/>
      <c r="L53" s="38"/>
      <c r="M53" s="38"/>
      <c r="N53" s="38">
        <v>1</v>
      </c>
      <c r="O53" s="38"/>
      <c r="P53" s="38"/>
      <c r="Q53" s="38"/>
      <c r="R53" s="38"/>
      <c r="S53" s="38"/>
      <c r="T53" s="38"/>
      <c r="U53" s="38"/>
      <c r="V53" s="38"/>
      <c r="W53" s="38"/>
      <c r="X53" s="70">
        <f>SUM(N53)</f>
        <v>1</v>
      </c>
    </row>
    <row r="54" spans="1:24" s="41" customFormat="1" ht="16.5" hidden="1" x14ac:dyDescent="0.3">
      <c r="A54" s="26" t="s">
        <v>60</v>
      </c>
      <c r="B54" s="10" t="s">
        <v>52</v>
      </c>
      <c r="C54" s="8" t="s">
        <v>61</v>
      </c>
      <c r="D54" s="52" t="s">
        <v>64</v>
      </c>
      <c r="E54" s="52">
        <v>6503</v>
      </c>
      <c r="F54" s="8">
        <v>17.277999999999999</v>
      </c>
      <c r="G54" s="74" t="s">
        <v>119</v>
      </c>
      <c r="H54" s="37"/>
      <c r="I54" s="37"/>
      <c r="J54" s="37"/>
      <c r="K54" s="37"/>
      <c r="L54" s="37">
        <f>126916-1</f>
        <v>126915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70">
        <f>SUM(L54)</f>
        <v>126915</v>
      </c>
    </row>
    <row r="55" spans="1:24" s="41" customFormat="1" ht="16.5" hidden="1" x14ac:dyDescent="0.3">
      <c r="A55" s="26" t="s">
        <v>60</v>
      </c>
      <c r="B55" s="10" t="s">
        <v>55</v>
      </c>
      <c r="C55" s="8" t="s">
        <v>61</v>
      </c>
      <c r="D55" s="52" t="s">
        <v>64</v>
      </c>
      <c r="E55" s="52">
        <v>6503</v>
      </c>
      <c r="F55" s="8">
        <v>17.277999999999999</v>
      </c>
      <c r="G55" s="74" t="s">
        <v>119</v>
      </c>
      <c r="H55" s="37"/>
      <c r="I55" s="37"/>
      <c r="J55" s="37"/>
      <c r="K55" s="37"/>
      <c r="L55" s="37">
        <v>1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70">
        <f>SUM(L55)</f>
        <v>1</v>
      </c>
    </row>
    <row r="56" spans="1:24" s="41" customFormat="1" ht="16.5" hidden="1" x14ac:dyDescent="0.3">
      <c r="A56" s="26"/>
      <c r="B56" s="10"/>
      <c r="C56" s="8"/>
      <c r="D56" s="52"/>
      <c r="E56" s="52"/>
      <c r="F56" s="8"/>
      <c r="G56" s="74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70"/>
    </row>
    <row r="57" spans="1:24" s="41" customFormat="1" ht="16.5" hidden="1" x14ac:dyDescent="0.3">
      <c r="A57" s="15" t="s">
        <v>73</v>
      </c>
      <c r="B57" s="10" t="s">
        <v>90</v>
      </c>
      <c r="C57" s="8" t="s">
        <v>104</v>
      </c>
      <c r="D57" s="52" t="s">
        <v>75</v>
      </c>
      <c r="E57" s="52">
        <v>6502</v>
      </c>
      <c r="F57" s="8">
        <v>17.257999999999999</v>
      </c>
      <c r="G57" s="74" t="s">
        <v>119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>
        <f>426357-1</f>
        <v>426356</v>
      </c>
      <c r="T57" s="37"/>
      <c r="U57" s="37"/>
      <c r="V57" s="37"/>
      <c r="W57" s="37"/>
      <c r="X57" s="70">
        <f>SUM(R57:S57)</f>
        <v>426356</v>
      </c>
    </row>
    <row r="58" spans="1:24" s="41" customFormat="1" ht="16.5" hidden="1" x14ac:dyDescent="0.3">
      <c r="A58" s="15" t="s">
        <v>73</v>
      </c>
      <c r="B58" s="10" t="s">
        <v>55</v>
      </c>
      <c r="C58" s="8" t="s">
        <v>104</v>
      </c>
      <c r="D58" s="52" t="s">
        <v>75</v>
      </c>
      <c r="E58" s="52">
        <v>6502</v>
      </c>
      <c r="F58" s="8">
        <v>17.257999999999999</v>
      </c>
      <c r="G58" s="74" t="s">
        <v>119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v>1</v>
      </c>
      <c r="T58" s="37"/>
      <c r="U58" s="37"/>
      <c r="V58" s="37"/>
      <c r="W58" s="37"/>
      <c r="X58" s="70">
        <f>SUM(R58:S58)</f>
        <v>1</v>
      </c>
    </row>
    <row r="59" spans="1:24" s="41" customFormat="1" ht="16.5" hidden="1" x14ac:dyDescent="0.3">
      <c r="A59" s="26"/>
      <c r="B59" s="39"/>
      <c r="C59" s="36"/>
      <c r="D59" s="8"/>
      <c r="E59" s="10"/>
      <c r="F59" s="8"/>
      <c r="G59" s="74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70">
        <f t="shared" si="2"/>
        <v>0</v>
      </c>
    </row>
    <row r="60" spans="1:24" s="41" customFormat="1" ht="16.5" hidden="1" x14ac:dyDescent="0.3">
      <c r="A60" s="26" t="s">
        <v>60</v>
      </c>
      <c r="B60" s="10" t="s">
        <v>90</v>
      </c>
      <c r="C60" s="8" t="s">
        <v>91</v>
      </c>
      <c r="D60" s="52" t="s">
        <v>64</v>
      </c>
      <c r="E60" s="67">
        <v>6503</v>
      </c>
      <c r="F60" s="8">
        <v>17.277999999999999</v>
      </c>
      <c r="G60" s="74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>
        <f>504210-1</f>
        <v>504209</v>
      </c>
      <c r="R60" s="37"/>
      <c r="S60" s="37"/>
      <c r="T60" s="37"/>
      <c r="U60" s="37"/>
      <c r="V60" s="37"/>
      <c r="W60" s="37"/>
      <c r="X60" s="70">
        <f>SUM(Q60)</f>
        <v>504209</v>
      </c>
    </row>
    <row r="61" spans="1:24" s="41" customFormat="1" ht="16.5" hidden="1" x14ac:dyDescent="0.3">
      <c r="A61" s="26" t="s">
        <v>60</v>
      </c>
      <c r="B61" s="10" t="s">
        <v>55</v>
      </c>
      <c r="C61" s="8" t="s">
        <v>91</v>
      </c>
      <c r="D61" s="52" t="s">
        <v>64</v>
      </c>
      <c r="E61" s="67">
        <v>6503</v>
      </c>
      <c r="F61" s="8">
        <v>17.277999999999999</v>
      </c>
      <c r="G61" s="74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>
        <v>1</v>
      </c>
      <c r="R61" s="37"/>
      <c r="S61" s="37"/>
      <c r="T61" s="37"/>
      <c r="U61" s="37"/>
      <c r="V61" s="37"/>
      <c r="W61" s="37"/>
      <c r="X61" s="70">
        <f>SUM(Q61)</f>
        <v>1</v>
      </c>
    </row>
    <row r="62" spans="1:24" s="14" customFormat="1" ht="16.5" hidden="1" x14ac:dyDescent="0.3">
      <c r="A62" s="26"/>
      <c r="B62" s="10"/>
      <c r="C62" s="53"/>
      <c r="D62" s="8"/>
      <c r="E62" s="10"/>
      <c r="F62" s="8"/>
      <c r="G62" s="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70">
        <f t="shared" si="2"/>
        <v>0</v>
      </c>
    </row>
    <row r="63" spans="1:24" s="14" customFormat="1" ht="16.5" hidden="1" x14ac:dyDescent="0.3">
      <c r="A63" s="26"/>
      <c r="B63" s="10"/>
      <c r="C63" s="53"/>
      <c r="D63" s="8"/>
      <c r="E63" s="10"/>
      <c r="F63" s="8"/>
      <c r="G63" s="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70">
        <f t="shared" si="2"/>
        <v>0</v>
      </c>
    </row>
    <row r="64" spans="1:24" s="14" customFormat="1" ht="16.5" hidden="1" x14ac:dyDescent="0.3">
      <c r="A64" s="26" t="s">
        <v>89</v>
      </c>
      <c r="B64" s="10" t="s">
        <v>88</v>
      </c>
      <c r="C64" s="8" t="s">
        <v>53</v>
      </c>
      <c r="D64" s="52" t="s">
        <v>54</v>
      </c>
      <c r="E64" s="10">
        <v>6407</v>
      </c>
      <c r="F64" s="10">
        <v>17.259</v>
      </c>
      <c r="G64" s="10"/>
      <c r="H64" s="37"/>
      <c r="I64" s="37"/>
      <c r="J64" s="37"/>
      <c r="K64" s="37"/>
      <c r="L64" s="37"/>
      <c r="M64" s="37"/>
      <c r="N64" s="37"/>
      <c r="O64" s="37"/>
      <c r="P64" s="37">
        <v>10000</v>
      </c>
      <c r="Q64" s="37"/>
      <c r="R64" s="37"/>
      <c r="S64" s="37"/>
      <c r="T64" s="37"/>
      <c r="U64" s="37"/>
      <c r="V64" s="37"/>
      <c r="W64" s="37"/>
      <c r="X64" s="70">
        <f>SUM(P64)</f>
        <v>10000</v>
      </c>
    </row>
    <row r="65" spans="1:25" s="14" customFormat="1" ht="16.5" hidden="1" x14ac:dyDescent="0.3">
      <c r="A65" s="26"/>
      <c r="B65" s="39"/>
      <c r="C65" s="36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70">
        <f t="shared" si="2"/>
        <v>0</v>
      </c>
    </row>
    <row r="66" spans="1:25" s="14" customFormat="1" ht="16.5" hidden="1" x14ac:dyDescent="0.3">
      <c r="A66" s="26"/>
      <c r="B66" s="10"/>
      <c r="C66" s="36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70">
        <f t="shared" si="2"/>
        <v>0</v>
      </c>
    </row>
    <row r="67" spans="1:25" s="14" customFormat="1" ht="16.5" hidden="1" x14ac:dyDescent="0.3">
      <c r="A67" s="26"/>
      <c r="B67" s="10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70">
        <f t="shared" si="2"/>
        <v>0</v>
      </c>
    </row>
    <row r="68" spans="1:25" s="14" customFormat="1" ht="18.75" hidden="1" x14ac:dyDescent="0.3">
      <c r="A68" s="54"/>
      <c r="B68" s="10"/>
      <c r="C68" s="40"/>
      <c r="D68" s="40"/>
      <c r="E68" s="4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70">
        <f t="shared" si="2"/>
        <v>0</v>
      </c>
    </row>
    <row r="69" spans="1:25" s="14" customFormat="1" ht="16.5" hidden="1" x14ac:dyDescent="0.3">
      <c r="A69" s="26"/>
      <c r="B69" s="10"/>
      <c r="C69" s="55"/>
      <c r="D69" s="8"/>
      <c r="E69" s="55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70">
        <f t="shared" si="2"/>
        <v>0</v>
      </c>
    </row>
    <row r="70" spans="1:25" s="14" customFormat="1" ht="16.5" hidden="1" x14ac:dyDescent="0.3">
      <c r="A70" s="32"/>
      <c r="B70" s="39"/>
      <c r="C70" s="36"/>
      <c r="D70" s="8"/>
      <c r="E70" s="56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70">
        <f t="shared" si="2"/>
        <v>0</v>
      </c>
    </row>
    <row r="71" spans="1:25" s="14" customFormat="1" ht="16.5" hidden="1" x14ac:dyDescent="0.3">
      <c r="A71" s="32"/>
      <c r="B71" s="10"/>
      <c r="C71" s="36"/>
      <c r="D71" s="8"/>
      <c r="E71" s="56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70">
        <f t="shared" si="2"/>
        <v>0</v>
      </c>
    </row>
    <row r="72" spans="1:25" s="14" customFormat="1" ht="16.5" hidden="1" x14ac:dyDescent="0.3">
      <c r="A72" s="32"/>
      <c r="B72" s="10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70"/>
    </row>
    <row r="73" spans="1:25" s="14" customFormat="1" ht="16.5" hidden="1" x14ac:dyDescent="0.3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70"/>
    </row>
    <row r="74" spans="1:25" s="14" customFormat="1" ht="16.5" hidden="1" x14ac:dyDescent="0.3">
      <c r="A74" s="26"/>
      <c r="B74" s="10"/>
      <c r="C74" s="8"/>
      <c r="D74" s="8"/>
      <c r="E74" s="10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70">
        <f t="shared" ref="X74:X81" si="3">SUM(H74:H74)</f>
        <v>0</v>
      </c>
    </row>
    <row r="75" spans="1:25" s="14" customFormat="1" ht="16.5" hidden="1" x14ac:dyDescent="0.3">
      <c r="A75" s="22" t="s">
        <v>8</v>
      </c>
      <c r="B75" s="10"/>
      <c r="C75" s="8"/>
      <c r="D75" s="8"/>
      <c r="E75" s="10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70">
        <f t="shared" si="3"/>
        <v>0</v>
      </c>
    </row>
    <row r="76" spans="1:25" s="14" customFormat="1" ht="16.5" hidden="1" x14ac:dyDescent="0.3">
      <c r="A76" s="8" t="s">
        <v>115</v>
      </c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70">
        <f t="shared" si="3"/>
        <v>0</v>
      </c>
    </row>
    <row r="77" spans="1:25" s="14" customFormat="1" ht="16.5" hidden="1" x14ac:dyDescent="0.3">
      <c r="A77" s="32" t="s">
        <v>19</v>
      </c>
      <c r="B77" s="10"/>
      <c r="C77" s="24"/>
      <c r="D77" s="24"/>
      <c r="E77" s="27"/>
      <c r="F77" s="36">
        <v>17.800999999999998</v>
      </c>
      <c r="G77" s="73" t="s">
        <v>120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70">
        <f t="shared" si="3"/>
        <v>0</v>
      </c>
    </row>
    <row r="78" spans="1:25" s="14" customFormat="1" ht="16.5" hidden="1" x14ac:dyDescent="0.3">
      <c r="A78" s="32" t="s">
        <v>19</v>
      </c>
      <c r="B78" s="10"/>
      <c r="C78" s="24"/>
      <c r="D78" s="24"/>
      <c r="E78" s="27"/>
      <c r="F78" s="36">
        <v>17.800999999999998</v>
      </c>
      <c r="G78" s="73" t="s">
        <v>120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70">
        <f t="shared" si="3"/>
        <v>0</v>
      </c>
    </row>
    <row r="79" spans="1:25" s="14" customFormat="1" ht="16.5" hidden="1" x14ac:dyDescent="0.3">
      <c r="A79" s="32" t="s">
        <v>23</v>
      </c>
      <c r="B79" s="10"/>
      <c r="C79" s="8"/>
      <c r="D79" s="40"/>
      <c r="E79" s="51"/>
      <c r="F79" s="8">
        <v>17.225000000000001</v>
      </c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70">
        <f t="shared" si="3"/>
        <v>0</v>
      </c>
      <c r="Y79" s="57"/>
    </row>
    <row r="80" spans="1:25" s="14" customFormat="1" ht="16.5" hidden="1" x14ac:dyDescent="0.3">
      <c r="A80" s="26"/>
      <c r="B80" s="10"/>
      <c r="C80" s="31"/>
      <c r="D80" s="31"/>
      <c r="E80" s="31"/>
      <c r="F80" s="10"/>
      <c r="G80" s="1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70">
        <f t="shared" si="3"/>
        <v>0</v>
      </c>
    </row>
    <row r="81" spans="1:24" s="14" customFormat="1" ht="16.5" x14ac:dyDescent="0.3">
      <c r="A81" s="13"/>
      <c r="B81" s="13"/>
      <c r="C81" s="13"/>
      <c r="D81" s="7"/>
      <c r="E81" s="7"/>
      <c r="F81" s="7"/>
      <c r="G81" s="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70">
        <f t="shared" si="3"/>
        <v>0</v>
      </c>
    </row>
    <row r="82" spans="1:24" s="14" customFormat="1" ht="16.5" x14ac:dyDescent="0.3">
      <c r="A82" s="15" t="s">
        <v>0</v>
      </c>
      <c r="B82" s="15"/>
      <c r="C82" s="17"/>
      <c r="D82" s="17"/>
      <c r="E82" s="17"/>
      <c r="F82" s="17"/>
      <c r="G82" s="17"/>
      <c r="H82" s="38">
        <f>SUM(H26:H81)</f>
        <v>5571.0899999999974</v>
      </c>
      <c r="I82" s="38">
        <f>SUM(I27:I81)</f>
        <v>29013.046892137107</v>
      </c>
      <c r="J82" s="38">
        <f>SUM(J39:J47)</f>
        <v>46646.94</v>
      </c>
      <c r="K82" s="38">
        <f>SUM(K47:K80)</f>
        <v>565757</v>
      </c>
      <c r="L82" s="38">
        <f>SUM(L54:L81)</f>
        <v>126916</v>
      </c>
      <c r="M82" s="38">
        <f>SUM(M7:M11)</f>
        <v>95000</v>
      </c>
      <c r="N82" s="38">
        <f>SUM(N52:N53)</f>
        <v>95407</v>
      </c>
      <c r="O82" s="38">
        <f>SUM(O15:O18)</f>
        <v>161920</v>
      </c>
      <c r="P82" s="38">
        <f>SUM(P49:P71)</f>
        <v>10000</v>
      </c>
      <c r="Q82" s="38">
        <f>SUM(Q59:Q73)</f>
        <v>504210</v>
      </c>
      <c r="R82" s="38">
        <f>SUM(R9:R11)</f>
        <v>379354</v>
      </c>
      <c r="S82" s="38">
        <f>SUM(S57:S74)</f>
        <v>426357</v>
      </c>
      <c r="T82" s="38">
        <f>SUM(T9:T10)</f>
        <v>379354</v>
      </c>
      <c r="U82" s="38">
        <f>SUM(U14:U28)</f>
        <v>29750.000000000007</v>
      </c>
      <c r="V82" s="38">
        <f>SUM(V30:V33)</f>
        <v>15843.4233199679</v>
      </c>
      <c r="W82" s="38">
        <f>SUM(W13:W23)</f>
        <v>32868.82</v>
      </c>
      <c r="X82" s="70"/>
    </row>
    <row r="83" spans="1:24" s="14" customFormat="1" ht="16.5" x14ac:dyDescent="0.3">
      <c r="A83" s="58"/>
      <c r="B83" s="58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20"/>
    </row>
    <row r="84" spans="1:24" s="14" customFormat="1" ht="16.5" x14ac:dyDescent="0.3">
      <c r="A84" s="4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4" s="14" customFormat="1" ht="16.5" x14ac:dyDescent="0.3">
      <c r="A85" s="41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4" s="14" customFormat="1" ht="16.5" hidden="1" x14ac:dyDescent="0.3">
      <c r="A86" s="41" t="s">
        <v>31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4" s="14" customFormat="1" ht="16.5" hidden="1" x14ac:dyDescent="0.3">
      <c r="A87" s="58" t="s">
        <v>32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4" s="14" customFormat="1" ht="16.5" hidden="1" x14ac:dyDescent="0.3">
      <c r="A88" s="41" t="s">
        <v>33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4" s="14" customFormat="1" ht="16.5" hidden="1" x14ac:dyDescent="0.3">
      <c r="A89" s="41" t="s">
        <v>34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4" s="14" customFormat="1" ht="16.5" hidden="1" x14ac:dyDescent="0.3">
      <c r="A90" s="41" t="s">
        <v>48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4" s="14" customFormat="1" ht="16.5" hidden="1" x14ac:dyDescent="0.3">
      <c r="A91" s="41" t="s">
        <v>49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4" s="14" customFormat="1" ht="16.5" hidden="1" x14ac:dyDescent="0.3">
      <c r="A92" s="41" t="s">
        <v>57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4" s="14" customFormat="1" ht="16.5" hidden="1" x14ac:dyDescent="0.3">
      <c r="A93" s="41" t="s">
        <v>58</v>
      </c>
      <c r="C93" s="21"/>
      <c r="D93" s="21"/>
      <c r="E93" s="5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4" s="14" customFormat="1" ht="16.5" hidden="1" x14ac:dyDescent="0.3">
      <c r="A94" s="41" t="s">
        <v>62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4" s="14" customFormat="1" ht="16.5" hidden="1" x14ac:dyDescent="0.3">
      <c r="A95" s="41" t="s">
        <v>63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4" s="14" customFormat="1" ht="16.5" hidden="1" x14ac:dyDescent="0.3">
      <c r="A96" s="41" t="s">
        <v>71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14" customFormat="1" ht="16.5" hidden="1" x14ac:dyDescent="0.3">
      <c r="A97" s="41" t="s">
        <v>70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14" customFormat="1" ht="16.5" hidden="1" x14ac:dyDescent="0.3">
      <c r="A98" s="41" t="s">
        <v>77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14" customFormat="1" ht="16.5" hidden="1" x14ac:dyDescent="0.3">
      <c r="A99" s="41" t="s">
        <v>76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s="14" customFormat="1" ht="16.5" hidden="1" x14ac:dyDescent="0.3">
      <c r="A100" s="41" t="s">
        <v>80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s="14" customFormat="1" ht="16.5" hidden="1" x14ac:dyDescent="0.3">
      <c r="A101" s="41" t="s">
        <v>79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s="14" customFormat="1" ht="16.5" hidden="1" x14ac:dyDescent="0.3">
      <c r="A102" s="41" t="s">
        <v>86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5" hidden="1" x14ac:dyDescent="0.25">
      <c r="A103" s="41" t="s">
        <v>87</v>
      </c>
    </row>
    <row r="104" spans="1:23" ht="15" hidden="1" x14ac:dyDescent="0.25">
      <c r="A104" s="41" t="s">
        <v>94</v>
      </c>
    </row>
    <row r="105" spans="1:23" ht="15" hidden="1" x14ac:dyDescent="0.25">
      <c r="A105" s="41" t="s">
        <v>93</v>
      </c>
    </row>
    <row r="106" spans="1:23" ht="15" hidden="1" x14ac:dyDescent="0.25">
      <c r="A106" s="41" t="s">
        <v>100</v>
      </c>
    </row>
    <row r="107" spans="1:23" ht="15" hidden="1" x14ac:dyDescent="0.25">
      <c r="A107" s="41" t="s">
        <v>95</v>
      </c>
    </row>
    <row r="108" spans="1:23" ht="15" hidden="1" x14ac:dyDescent="0.25">
      <c r="A108" s="41" t="s">
        <v>103</v>
      </c>
    </row>
    <row r="109" spans="1:23" ht="15" hidden="1" x14ac:dyDescent="0.25">
      <c r="A109" s="41" t="s">
        <v>102</v>
      </c>
    </row>
    <row r="110" spans="1:23" ht="15" hidden="1" x14ac:dyDescent="0.25">
      <c r="A110" s="41" t="s">
        <v>106</v>
      </c>
    </row>
    <row r="111" spans="1:23" ht="15" hidden="1" x14ac:dyDescent="0.25">
      <c r="A111" s="41" t="s">
        <v>95</v>
      </c>
    </row>
    <row r="112" spans="1:23" ht="15" hidden="1" x14ac:dyDescent="0.25">
      <c r="A112" s="41" t="s">
        <v>109</v>
      </c>
    </row>
    <row r="113" spans="1:1" ht="15" hidden="1" x14ac:dyDescent="0.25">
      <c r="A113" s="41" t="s">
        <v>108</v>
      </c>
    </row>
    <row r="114" spans="1:1" ht="15" hidden="1" x14ac:dyDescent="0.25">
      <c r="A114" s="41" t="s">
        <v>113</v>
      </c>
    </row>
    <row r="115" spans="1:1" ht="15" hidden="1" x14ac:dyDescent="0.25">
      <c r="A115" s="41" t="s">
        <v>111</v>
      </c>
    </row>
    <row r="116" spans="1:1" ht="15" x14ac:dyDescent="0.25">
      <c r="A116" s="41" t="s">
        <v>139</v>
      </c>
    </row>
    <row r="117" spans="1:1" ht="15" x14ac:dyDescent="0.25">
      <c r="A117" s="41" t="s">
        <v>138</v>
      </c>
    </row>
    <row r="118" spans="1:1" ht="15" x14ac:dyDescent="0.25">
      <c r="A118" s="41"/>
    </row>
    <row r="119" spans="1:1" ht="15" x14ac:dyDescent="0.25">
      <c r="A119" s="41"/>
    </row>
    <row r="120" spans="1:1" ht="15" x14ac:dyDescent="0.25">
      <c r="A120" s="41"/>
    </row>
    <row r="121" spans="1:1" ht="16.5" x14ac:dyDescent="0.3">
      <c r="A121" s="72" t="s">
        <v>112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2023-03-08T22:06:40Z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