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1A0E5C0-51D3-4959-8010-74653A81E58D}" xr6:coauthVersionLast="47" xr6:coauthVersionMax="47" xr10:uidLastSave="{00000000-0000-0000-0000-000000000000}"/>
  <bookViews>
    <workbookView xWindow="2595" yWindow="2595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4" i="2" l="1"/>
  <c r="AD21" i="2"/>
  <c r="AB67" i="2"/>
  <c r="AD67" i="2" s="1"/>
  <c r="AD9" i="2"/>
  <c r="AD11" i="2"/>
  <c r="AD13" i="2"/>
  <c r="AD14" i="2"/>
  <c r="AD15" i="2"/>
  <c r="AD16" i="2"/>
  <c r="AD17" i="2"/>
  <c r="AD19" i="2"/>
  <c r="AD20" i="2"/>
  <c r="AD22" i="2"/>
  <c r="AD23" i="2"/>
  <c r="AD24" i="2"/>
  <c r="AD25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8" i="2"/>
  <c r="AD69" i="2"/>
  <c r="AD70" i="2"/>
  <c r="AD71" i="2"/>
  <c r="AD72" i="2"/>
  <c r="AA74" i="2"/>
  <c r="Z74" i="2"/>
  <c r="Y74" i="2"/>
  <c r="X74" i="2"/>
  <c r="W74" i="2"/>
  <c r="V66" i="2"/>
  <c r="V74" i="2" s="1"/>
  <c r="U74" i="2"/>
  <c r="T74" i="2"/>
  <c r="S15" i="2"/>
  <c r="S74" i="2" s="1"/>
  <c r="R74" i="2"/>
  <c r="Q18" i="2"/>
  <c r="AD18" i="2" s="1"/>
  <c r="P41" i="2"/>
  <c r="AD41" i="2" s="1"/>
  <c r="P39" i="2"/>
  <c r="O10" i="2"/>
  <c r="AD10" i="2" s="1"/>
  <c r="N74" i="2"/>
  <c r="M74" i="2"/>
  <c r="L12" i="2"/>
  <c r="L74" i="2" s="1"/>
  <c r="K8" i="2"/>
  <c r="K74" i="2" s="1"/>
  <c r="J26" i="2"/>
  <c r="J74" i="2" s="1"/>
  <c r="I74" i="2"/>
  <c r="AD73" i="2"/>
  <c r="H74" i="2"/>
  <c r="AD12" i="2" l="1"/>
  <c r="AD66" i="2"/>
  <c r="AD26" i="2"/>
  <c r="AD8" i="2"/>
  <c r="AB74" i="2"/>
  <c r="Q74" i="2"/>
  <c r="P74" i="2"/>
  <c r="O74" i="2"/>
</calcChain>
</file>

<file path=xl/sharedStrings.xml><?xml version="1.0" encoding="utf-8"?>
<sst xmlns="http://schemas.openxmlformats.org/spreadsheetml/2006/main" count="288" uniqueCount="183">
  <si>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</si>
  <si>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</si>
  <si>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</si>
  <si>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</si>
  <si>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</si>
  <si>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</si>
  <si>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</si>
  <si>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</si>
  <si>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</si>
  <si>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</si>
  <si>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</si>
  <si>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</si>
  <si>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</si>
  <si>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</si>
  <si>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</si>
  <si>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</si>
  <si>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</si>
  <si>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</si>
  <si>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</si>
  <si>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</si>
  <si>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</si>
  <si>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</si>
  <si>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</si>
  <si>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</si>
  <si>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</si>
  <si>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</si>
  <si>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</si>
  <si>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</si>
  <si>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</si>
  <si>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</si>
  <si>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</si>
  <si>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</si>
  <si>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</si>
  <si>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</si>
  <si>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</si>
  <si>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</si>
  <si>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</si>
  <si>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</si>
  <si>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</si>
  <si>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</si>
  <si>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</si>
  <si>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</si>
  <si>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</si>
  <si>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</si>
  <si>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</si>
  <si>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</si>
  <si>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</si>
  <si>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</si>
  <si>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</si>
  <si>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</si>
  <si>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</si>
  <si>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</si>
  <si>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</si>
  <si>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</si>
  <si>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</si>
  <si>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</si>
  <si>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</si>
  <si>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</si>
  <si>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</si>
  <si>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</si>
  <si>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</si>
  <si>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</si>
  <si>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</si>
  <si>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</si>
  <si>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</si>
  <si>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</si>
  <si>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</si>
  <si>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</si>
  <si>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</si>
  <si>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</si>
  <si>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</si>
  <si>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</si>
  <si>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</si>
  <si>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</si>
  <si>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</si>
  <si>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</si>
  <si>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</si>
  <si>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</si>
  <si>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</si>
  <si>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</si>
  <si>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</si>
  <si>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</si>
  <si>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</si>
  <si>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</si>
  <si>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</si>
  <si>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</si>
  <si>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</si>
  <si>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</si>
  <si>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</si>
  <si>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</si>
  <si>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</si>
  <si>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</si>
  <si>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</si>
  <si>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</si>
  <si>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</si>
  <si>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</si>
  <si>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</si>
  <si>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</si>
  <si>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</si>
  <si>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</si>
  <si>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</si>
  <si>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</si>
  <si>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</si>
  <si>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</si>
  <si>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</si>
  <si>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</si>
  <si>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</si>
  <si>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</si>
  <si>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</si>
  <si>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</si>
  <si>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</si>
  <si>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</si>
  <si>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</si>
  <si>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</si>
  <si>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</si>
  <si>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</si>
  <si>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</si>
  <si>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</si>
  <si>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</si>
  <si>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</si>
  <si>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</si>
  <si>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</si>
  <si>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</si>
  <si>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</si>
  <si>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</si>
  <si>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</si>
  <si>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</si>
  <si>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</si>
  <si>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</si>
  <si>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</si>
  <si>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</si>
  <si>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</si>
  <si>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</si>
  <si>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</si>
  <si>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</si>
  <si>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</si>
  <si>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</si>
  <si>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</si>
  <si>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</si>
  <si>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</si>
  <si>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</si>
  <si>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</si>
  <si>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</si>
  <si>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</si>
  <si>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</si>
  <si>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</si>
  <si>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</si>
  <si>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</si>
  <si>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</si>
  <si>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</si>
  <si>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</si>
  <si>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</si>
  <si>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</si>
  <si>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</si>
  <si>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</si>
  <si>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</si>
  <si>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</si>
  <si>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</si>
  <si>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</si>
  <si>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</si>
  <si>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</si>
  <si>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</si>
  <si>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</si>
  <si>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</si>
  <si>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</si>
  <si>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</si>
  <si>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</si>
  <si>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</si>
  <si>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</si>
  <si>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</si>
  <si>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TO ADD ADDITIONAL RESEA FUNDS</t>
  </si>
  <si>
    <t>BUDGET #19 FY23 MAY 2, 2023</t>
  </si>
  <si>
    <t>UI-35950-21-60-A-25</t>
  </si>
  <si>
    <t>BUDGET #20 FY23</t>
  </si>
  <si>
    <t>JULY 1, 2023 - JUNE 30, 2024</t>
  </si>
  <si>
    <t>JULY 1, 2024 - SEPT 30, 2024</t>
  </si>
  <si>
    <t>BUDGET #20 FY23 JUNE 26, 2023</t>
  </si>
  <si>
    <t>TO MOVE FUNDS TO FY24 LINE</t>
  </si>
  <si>
    <t>TO ADD RAPID RESPONSE FUNDS</t>
  </si>
  <si>
    <t>BUDGET #21 FY23</t>
  </si>
  <si>
    <t>RAPID RESPONSE STATE STAFF</t>
  </si>
  <si>
    <t>BUDGET #21 FY23 JUNE 29, 2023</t>
  </si>
  <si>
    <t>FWIADWK22B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</si>
</sst>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5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zoomScale="95" zoomScaleNormal="95" workbookViewId="0">
      <selection activeCell="C21" sqref="C21"/>
    </sheetView>
  </sheetViews>
  <sheetFormatPr defaultColWidth="9.140625" defaultRowHeight="13.5" x14ac:dyDescent="0.25"/>
  <cols>
    <col min="1" max="1" width="47" style="3" customWidth="1"/>
    <col min="2" max="2" width="29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9" width="14.140625" style="2" hidden="1" customWidth="1"/>
    <col min="10" max="17" width="17.140625" style="2" hidden="1" customWidth="1"/>
    <col min="18" max="18" width="13.85546875" style="2" hidden="1" customWidth="1"/>
    <col min="19" max="21" width="17.140625" style="2" hidden="1" customWidth="1"/>
    <col min="22" max="27" width="13.85546875" style="2" hidden="1" customWidth="1"/>
    <col min="28" max="28" width="15.140625" style="96" hidden="1" customWidth="1"/>
    <col min="29" max="29" width="15.140625" style="96" customWidth="1"/>
    <col min="30" max="30" width="13.85546875" style="3" hidden="1" customWidth="1"/>
    <col min="31" max="31" width="14" style="3" bestFit="1" customWidth="1"/>
    <col min="32" max="16384" width="9.140625" style="3"/>
  </cols>
  <sheetData>
    <row r="1" spans="1:30" ht="20.25" x14ac:dyDescent="0.3">
      <c r="A1" s="3" t="s">
        <v>10</v>
      </c>
      <c r="B1" s="101" t="s">
        <v>9</v>
      </c>
      <c r="C1" s="102"/>
      <c r="D1" s="102"/>
      <c r="E1" s="102"/>
      <c r="F1" s="10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5"/>
      <c r="AC1" s="95"/>
      <c r="AD1" s="21"/>
    </row>
    <row r="2" spans="1:30" ht="20.25" x14ac:dyDescent="0.3">
      <c r="A2" s="31"/>
      <c r="B2" s="6"/>
      <c r="C2" s="6"/>
      <c r="D2" s="6"/>
      <c r="E2" s="7"/>
      <c r="F2" s="7"/>
      <c r="G2" s="7"/>
      <c r="AD2" s="2"/>
    </row>
    <row r="3" spans="1:30" ht="20.25" x14ac:dyDescent="0.3">
      <c r="A3" s="4" t="s">
        <v>18</v>
      </c>
      <c r="B3" s="53"/>
      <c r="C3" s="1"/>
      <c r="AD3" s="2"/>
    </row>
    <row r="4" spans="1:30" ht="21" thickBot="1" x14ac:dyDescent="0.35">
      <c r="A4" s="4"/>
      <c r="B4" s="5"/>
      <c r="C4" s="1"/>
    </row>
    <row r="5" spans="1:30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8" t="s">
        <v>122</v>
      </c>
      <c r="H5" s="26" t="s">
        <v>36</v>
      </c>
      <c r="I5" s="68" t="s">
        <v>47</v>
      </c>
      <c r="J5" s="68" t="s">
        <v>56</v>
      </c>
      <c r="K5" s="68" t="s">
        <v>57</v>
      </c>
      <c r="L5" s="68" t="s">
        <v>66</v>
      </c>
      <c r="M5" s="68" t="s">
        <v>71</v>
      </c>
      <c r="N5" s="68" t="s">
        <v>80</v>
      </c>
      <c r="O5" s="68" t="s">
        <v>87</v>
      </c>
      <c r="P5" s="68" t="s">
        <v>93</v>
      </c>
      <c r="Q5" s="68" t="s">
        <v>97</v>
      </c>
      <c r="R5" s="68" t="s">
        <v>103</v>
      </c>
      <c r="S5" s="68" t="s">
        <v>109</v>
      </c>
      <c r="T5" s="68" t="s">
        <v>113</v>
      </c>
      <c r="U5" s="68" t="s">
        <v>115</v>
      </c>
      <c r="V5" s="68" t="s">
        <v>118</v>
      </c>
      <c r="W5" s="68" t="s">
        <v>132</v>
      </c>
      <c r="X5" s="68" t="s">
        <v>146</v>
      </c>
      <c r="Y5" s="68" t="s">
        <v>156</v>
      </c>
      <c r="Z5" s="68" t="s">
        <v>162</v>
      </c>
      <c r="AA5" s="68" t="s">
        <v>169</v>
      </c>
      <c r="AB5" s="68" t="s">
        <v>173</v>
      </c>
      <c r="AC5" s="68" t="s">
        <v>179</v>
      </c>
      <c r="AD5" s="8" t="s">
        <v>6</v>
      </c>
    </row>
    <row r="6" spans="1:30" s="14" customFormat="1" ht="24.6" customHeight="1" x14ac:dyDescent="0.2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97"/>
      <c r="AC6" s="97"/>
      <c r="AD6" s="24"/>
    </row>
    <row r="7" spans="1:30" s="14" customFormat="1" ht="24.6" customHeight="1" x14ac:dyDescent="0.2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98"/>
      <c r="AC7" s="98"/>
      <c r="AD7" s="11"/>
    </row>
    <row r="8" spans="1:30" s="14" customFormat="1" ht="16.5" hidden="1" x14ac:dyDescent="0.3">
      <c r="A8" s="70" t="s">
        <v>61</v>
      </c>
      <c r="B8" s="12" t="s">
        <v>62</v>
      </c>
      <c r="C8" s="10" t="s">
        <v>63</v>
      </c>
      <c r="D8" s="71" t="s">
        <v>64</v>
      </c>
      <c r="E8" s="71">
        <v>6501</v>
      </c>
      <c r="F8" s="12">
        <v>17.259</v>
      </c>
      <c r="G8" s="77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-499353.95</v>
      </c>
      <c r="AC8" s="54"/>
      <c r="AD8" s="11">
        <f>SUM(H8:AB8)</f>
        <v>669876.05000000005</v>
      </c>
    </row>
    <row r="9" spans="1:30" s="14" customFormat="1" ht="16.5" hidden="1" x14ac:dyDescent="0.3">
      <c r="A9" s="70" t="s">
        <v>61</v>
      </c>
      <c r="B9" s="12" t="s">
        <v>65</v>
      </c>
      <c r="C9" s="10" t="s">
        <v>63</v>
      </c>
      <c r="D9" s="71" t="s">
        <v>64</v>
      </c>
      <c r="E9" s="71">
        <v>6501</v>
      </c>
      <c r="F9" s="12">
        <v>17.259</v>
      </c>
      <c r="G9" s="77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499353.95</v>
      </c>
      <c r="AC9" s="54"/>
      <c r="AD9" s="11">
        <f t="shared" ref="AD9:AD72" si="0">SUM(H9:AB9)</f>
        <v>499354.95</v>
      </c>
    </row>
    <row r="10" spans="1:30" s="14" customFormat="1" ht="16.5" hidden="1" x14ac:dyDescent="0.3">
      <c r="A10" s="15" t="s">
        <v>90</v>
      </c>
      <c r="B10" s="12" t="s">
        <v>62</v>
      </c>
      <c r="C10" s="56" t="s">
        <v>91</v>
      </c>
      <c r="D10" s="72" t="s">
        <v>92</v>
      </c>
      <c r="E10" s="72">
        <v>6502</v>
      </c>
      <c r="F10" s="10">
        <v>17.257999999999999</v>
      </c>
      <c r="G10" s="77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11">
        <f t="shared" si="0"/>
        <v>188255</v>
      </c>
    </row>
    <row r="11" spans="1:30" s="14" customFormat="1" ht="16.5" hidden="1" x14ac:dyDescent="0.3">
      <c r="A11" s="15" t="s">
        <v>90</v>
      </c>
      <c r="B11" s="12" t="s">
        <v>65</v>
      </c>
      <c r="C11" s="56" t="s">
        <v>91</v>
      </c>
      <c r="D11" s="72" t="s">
        <v>92</v>
      </c>
      <c r="E11" s="72">
        <v>6502</v>
      </c>
      <c r="F11" s="10">
        <v>17.257999999999999</v>
      </c>
      <c r="G11" s="77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11">
        <f t="shared" si="0"/>
        <v>1</v>
      </c>
    </row>
    <row r="12" spans="1:30" s="14" customFormat="1" ht="16.5" hidden="1" x14ac:dyDescent="0.3">
      <c r="A12" s="30" t="s">
        <v>69</v>
      </c>
      <c r="B12" s="12" t="s">
        <v>62</v>
      </c>
      <c r="C12" s="10" t="s">
        <v>70</v>
      </c>
      <c r="D12" s="72" t="s">
        <v>102</v>
      </c>
      <c r="E12" s="72">
        <v>6503</v>
      </c>
      <c r="F12" s="10">
        <v>17.277999999999999</v>
      </c>
      <c r="G12" s="77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11">
        <f t="shared" si="0"/>
        <v>262583</v>
      </c>
    </row>
    <row r="13" spans="1:30" s="14" customFormat="1" ht="16.5" hidden="1" x14ac:dyDescent="0.3">
      <c r="A13" s="30" t="s">
        <v>69</v>
      </c>
      <c r="B13" s="12" t="s">
        <v>65</v>
      </c>
      <c r="C13" s="10" t="s">
        <v>70</v>
      </c>
      <c r="D13" s="72" t="s">
        <v>102</v>
      </c>
      <c r="E13" s="72">
        <v>6503</v>
      </c>
      <c r="F13" s="10">
        <v>17.277999999999999</v>
      </c>
      <c r="G13" s="77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11">
        <f t="shared" si="0"/>
        <v>1</v>
      </c>
    </row>
    <row r="14" spans="1:30" s="14" customFormat="1" ht="16.5" hidden="1" x14ac:dyDescent="0.3">
      <c r="A14" s="30"/>
      <c r="B14" s="12"/>
      <c r="C14" s="10"/>
      <c r="D14" s="72"/>
      <c r="E14" s="72"/>
      <c r="F14" s="10"/>
      <c r="G14" s="77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11">
        <f t="shared" si="0"/>
        <v>0</v>
      </c>
    </row>
    <row r="15" spans="1:30" s="14" customFormat="1" ht="16.5" hidden="1" x14ac:dyDescent="0.3">
      <c r="A15" s="15" t="s">
        <v>90</v>
      </c>
      <c r="B15" s="12" t="s">
        <v>100</v>
      </c>
      <c r="C15" s="10" t="s">
        <v>112</v>
      </c>
      <c r="D15" s="72" t="s">
        <v>92</v>
      </c>
      <c r="E15" s="72">
        <v>6502</v>
      </c>
      <c r="F15" s="10">
        <v>17.257999999999999</v>
      </c>
      <c r="G15" s="77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54"/>
      <c r="AA15" s="54"/>
      <c r="AB15" s="54">
        <v>-524150.78</v>
      </c>
      <c r="AC15" s="54"/>
      <c r="AD15" s="11">
        <f t="shared" si="0"/>
        <v>317132.21999999997</v>
      </c>
    </row>
    <row r="16" spans="1:30" s="14" customFormat="1" ht="16.5" hidden="1" x14ac:dyDescent="0.3">
      <c r="A16" s="15" t="s">
        <v>90</v>
      </c>
      <c r="B16" s="12" t="s">
        <v>65</v>
      </c>
      <c r="C16" s="10" t="s">
        <v>112</v>
      </c>
      <c r="D16" s="72" t="s">
        <v>92</v>
      </c>
      <c r="E16" s="72">
        <v>6502</v>
      </c>
      <c r="F16" s="10">
        <v>17.257999999999999</v>
      </c>
      <c r="G16" s="77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54"/>
      <c r="AA16" s="54"/>
      <c r="AB16" s="54">
        <v>524150.78</v>
      </c>
      <c r="AC16" s="54"/>
      <c r="AD16" s="11">
        <f t="shared" si="0"/>
        <v>524151.78</v>
      </c>
    </row>
    <row r="17" spans="1:31" s="14" customFormat="1" ht="16.5" hidden="1" x14ac:dyDescent="0.3">
      <c r="A17" s="30"/>
      <c r="B17" s="55"/>
      <c r="C17" s="32"/>
      <c r="D17" s="10"/>
      <c r="E17" s="12"/>
      <c r="F17" s="10"/>
      <c r="G17" s="77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11">
        <f t="shared" si="0"/>
        <v>0</v>
      </c>
    </row>
    <row r="18" spans="1:31" s="14" customFormat="1" ht="16.5" hidden="1" x14ac:dyDescent="0.3">
      <c r="A18" s="30" t="s">
        <v>69</v>
      </c>
      <c r="B18" s="12" t="s">
        <v>100</v>
      </c>
      <c r="C18" s="10" t="s">
        <v>101</v>
      </c>
      <c r="D18" s="72" t="s">
        <v>102</v>
      </c>
      <c r="E18" s="71">
        <v>6503</v>
      </c>
      <c r="F18" s="10">
        <v>17.277999999999999</v>
      </c>
      <c r="G18" s="77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>
        <v>-765990.79</v>
      </c>
      <c r="AC18" s="54"/>
      <c r="AD18" s="11">
        <f t="shared" si="0"/>
        <v>277202.20999999996</v>
      </c>
    </row>
    <row r="19" spans="1:31" s="14" customFormat="1" ht="16.5" hidden="1" x14ac:dyDescent="0.3">
      <c r="A19" s="30" t="s">
        <v>69</v>
      </c>
      <c r="B19" s="12" t="s">
        <v>65</v>
      </c>
      <c r="C19" s="10" t="s">
        <v>101</v>
      </c>
      <c r="D19" s="72" t="s">
        <v>102</v>
      </c>
      <c r="E19" s="71">
        <v>6503</v>
      </c>
      <c r="F19" s="10">
        <v>17.277999999999999</v>
      </c>
      <c r="G19" s="77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>
        <v>765990.79</v>
      </c>
      <c r="AC19" s="54"/>
      <c r="AD19" s="11">
        <f t="shared" si="0"/>
        <v>765991.79</v>
      </c>
      <c r="AE19" s="49"/>
    </row>
    <row r="20" spans="1:31" s="14" customFormat="1" ht="15" x14ac:dyDescent="0.2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11">
        <f t="shared" si="0"/>
        <v>0</v>
      </c>
    </row>
    <row r="21" spans="1:31" s="14" customFormat="1" ht="16.5" x14ac:dyDescent="0.3">
      <c r="A21" s="15" t="s">
        <v>180</v>
      </c>
      <c r="B21" s="12" t="s">
        <v>62</v>
      </c>
      <c r="C21" s="53" t="s">
        <v>182</v>
      </c>
      <c r="D21" s="72" t="s">
        <v>102</v>
      </c>
      <c r="E21" s="12">
        <v>6523</v>
      </c>
      <c r="F21" s="10">
        <v>17.277999999999999</v>
      </c>
      <c r="G21" s="77" t="s">
        <v>123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>
        <v>9205</v>
      </c>
      <c r="AD21" s="11">
        <f>AC21</f>
        <v>9205</v>
      </c>
    </row>
    <row r="22" spans="1:31" s="14" customFormat="1" ht="15" x14ac:dyDescent="0.25">
      <c r="A22" s="38"/>
      <c r="B22" s="12"/>
      <c r="C22" s="60"/>
      <c r="D22" s="28"/>
      <c r="E22" s="61"/>
      <c r="F22" s="61"/>
      <c r="G22" s="61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11">
        <f t="shared" si="0"/>
        <v>0</v>
      </c>
    </row>
    <row r="23" spans="1:31" s="14" customFormat="1" ht="15" x14ac:dyDescent="0.2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11">
        <f t="shared" si="0"/>
        <v>0</v>
      </c>
    </row>
    <row r="24" spans="1:31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98"/>
      <c r="AC24" s="98"/>
      <c r="AD24" s="11">
        <f t="shared" si="0"/>
        <v>0</v>
      </c>
    </row>
    <row r="25" spans="1:31" s="14" customFormat="1" ht="15" hidden="1" x14ac:dyDescent="0.2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98"/>
      <c r="AC25" s="98"/>
      <c r="AD25" s="11">
        <f t="shared" si="0"/>
        <v>0</v>
      </c>
    </row>
    <row r="26" spans="1:31" s="14" customFormat="1" ht="15.75" hidden="1" x14ac:dyDescent="0.25">
      <c r="A26" s="69" t="s">
        <v>51</v>
      </c>
      <c r="B26" s="67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94" t="s">
        <v>172</v>
      </c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v>86592.23</v>
      </c>
      <c r="AB26" s="54">
        <v>-518135.24</v>
      </c>
      <c r="AC26" s="54"/>
      <c r="AD26" s="11">
        <f t="shared" si="0"/>
        <v>263039.80000000005</v>
      </c>
    </row>
    <row r="27" spans="1:31" s="14" customFormat="1" ht="15.75" hidden="1" x14ac:dyDescent="0.25">
      <c r="A27" s="69" t="s">
        <v>51</v>
      </c>
      <c r="B27" s="60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94" t="s">
        <v>172</v>
      </c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>
        <v>518135.24</v>
      </c>
      <c r="AC27" s="54"/>
      <c r="AD27" s="11">
        <f t="shared" si="0"/>
        <v>518136.24</v>
      </c>
    </row>
    <row r="28" spans="1:31" s="14" customFormat="1" ht="15" hidden="1" x14ac:dyDescent="0.2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11">
        <f t="shared" si="0"/>
        <v>0</v>
      </c>
      <c r="AE28" s="49"/>
    </row>
    <row r="29" spans="1:31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11">
        <f t="shared" si="0"/>
        <v>0</v>
      </c>
    </row>
    <row r="30" spans="1:31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11">
        <f t="shared" si="0"/>
        <v>0</v>
      </c>
    </row>
    <row r="31" spans="1:31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11">
        <f t="shared" si="0"/>
        <v>0</v>
      </c>
    </row>
    <row r="32" spans="1:31" s="14" customFormat="1" ht="15" hidden="1" x14ac:dyDescent="0.2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11">
        <f t="shared" si="0"/>
        <v>0</v>
      </c>
    </row>
    <row r="33" spans="1:32" s="14" customFormat="1" ht="14.1" hidden="1" customHeight="1" x14ac:dyDescent="0.2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11">
        <f t="shared" si="0"/>
        <v>0</v>
      </c>
    </row>
    <row r="34" spans="1:32" s="14" customFormat="1" ht="15.75" hidden="1" thickBot="1" x14ac:dyDescent="0.3">
      <c r="A34" s="33" t="s">
        <v>13</v>
      </c>
      <c r="B34" s="67" t="s">
        <v>17</v>
      </c>
      <c r="C34" s="75" t="s">
        <v>105</v>
      </c>
      <c r="D34" s="73" t="s">
        <v>106</v>
      </c>
      <c r="E34" s="73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54"/>
      <c r="Z34" s="54"/>
      <c r="AA34" s="54"/>
      <c r="AB34" s="54"/>
      <c r="AC34" s="54"/>
      <c r="AD34" s="11">
        <f t="shared" si="0"/>
        <v>1381528</v>
      </c>
    </row>
    <row r="35" spans="1:32" s="14" customFormat="1" ht="15.75" hidden="1" thickTop="1" x14ac:dyDescent="0.25">
      <c r="A35" s="59" t="s">
        <v>23</v>
      </c>
      <c r="B35" s="12" t="s">
        <v>17</v>
      </c>
      <c r="C35" s="52" t="s">
        <v>84</v>
      </c>
      <c r="D35" s="73" t="s">
        <v>85</v>
      </c>
      <c r="E35" s="74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11">
        <f t="shared" si="0"/>
        <v>95000</v>
      </c>
      <c r="AF35" s="49"/>
    </row>
    <row r="36" spans="1:32" s="14" customFormat="1" ht="15" hidden="1" x14ac:dyDescent="0.2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11">
        <f t="shared" si="0"/>
        <v>0</v>
      </c>
    </row>
    <row r="37" spans="1:32" s="14" customFormat="1" ht="15" hidden="1" x14ac:dyDescent="0.25">
      <c r="A37" s="23" t="s">
        <v>7</v>
      </c>
      <c r="B37" s="41"/>
      <c r="C37" s="41"/>
      <c r="D37" s="41"/>
      <c r="E37" s="41"/>
      <c r="F37" s="62"/>
      <c r="G37" s="62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11">
        <f t="shared" si="0"/>
        <v>0</v>
      </c>
    </row>
    <row r="38" spans="1:32" s="14" customFormat="1" ht="15" hidden="1" x14ac:dyDescent="0.25">
      <c r="A38" s="10" t="s">
        <v>35</v>
      </c>
      <c r="B38" s="41"/>
      <c r="C38" s="41"/>
      <c r="D38" s="41"/>
      <c r="E38" s="41"/>
      <c r="F38" s="62"/>
      <c r="G38" s="62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11">
        <f t="shared" si="0"/>
        <v>0</v>
      </c>
    </row>
    <row r="39" spans="1:32" s="14" customFormat="1" ht="16.5" hidden="1" x14ac:dyDescent="0.3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78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>
        <v>-1070119</v>
      </c>
      <c r="AC39" s="54"/>
      <c r="AD39" s="11">
        <f t="shared" si="0"/>
        <v>223810</v>
      </c>
    </row>
    <row r="40" spans="1:32" s="14" customFormat="1" ht="16.5" hidden="1" x14ac:dyDescent="0.3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78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>
        <v>1070119</v>
      </c>
      <c r="AC40" s="54"/>
      <c r="AD40" s="11">
        <f t="shared" si="0"/>
        <v>1070120</v>
      </c>
    </row>
    <row r="41" spans="1:32" s="14" customFormat="1" ht="16.5" hidden="1" x14ac:dyDescent="0.3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78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>
        <v>-69064.05</v>
      </c>
      <c r="AC41" s="54"/>
      <c r="AD41" s="11">
        <f t="shared" si="0"/>
        <v>42356.95</v>
      </c>
    </row>
    <row r="42" spans="1:32" s="14" customFormat="1" ht="16.5" hidden="1" x14ac:dyDescent="0.3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78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>
        <v>69064.05</v>
      </c>
      <c r="AC42" s="54"/>
      <c r="AD42" s="11">
        <f t="shared" si="0"/>
        <v>69065.05</v>
      </c>
    </row>
    <row r="43" spans="1:32" s="14" customFormat="1" ht="16.5" hidden="1" x14ac:dyDescent="0.3">
      <c r="A43" s="79" t="s">
        <v>135</v>
      </c>
      <c r="B43" s="67" t="s">
        <v>17</v>
      </c>
      <c r="C43" s="80" t="s">
        <v>142</v>
      </c>
      <c r="D43" s="81" t="s">
        <v>22</v>
      </c>
      <c r="E43" s="81" t="s">
        <v>136</v>
      </c>
      <c r="F43" s="12" t="s">
        <v>14</v>
      </c>
      <c r="G43" s="64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57"/>
      <c r="Z43" s="57"/>
      <c r="AA43" s="57"/>
      <c r="AB43" s="57"/>
      <c r="AC43" s="57"/>
      <c r="AD43" s="11">
        <f t="shared" si="0"/>
        <v>4375</v>
      </c>
    </row>
    <row r="44" spans="1:32" s="14" customFormat="1" ht="16.5" hidden="1" x14ac:dyDescent="0.25">
      <c r="A44" s="79" t="s">
        <v>137</v>
      </c>
      <c r="B44" s="67" t="s">
        <v>17</v>
      </c>
      <c r="C44" s="82" t="s">
        <v>143</v>
      </c>
      <c r="D44" s="82" t="s">
        <v>29</v>
      </c>
      <c r="E44" s="81" t="s">
        <v>138</v>
      </c>
      <c r="F44" s="12" t="s">
        <v>14</v>
      </c>
      <c r="G44" s="64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57"/>
      <c r="Z44" s="57"/>
      <c r="AA44" s="57"/>
      <c r="AB44" s="57"/>
      <c r="AC44" s="57"/>
      <c r="AD44" s="11">
        <f t="shared" si="0"/>
        <v>17063.21</v>
      </c>
    </row>
    <row r="45" spans="1:32" s="14" customFormat="1" ht="16.5" hidden="1" x14ac:dyDescent="0.25">
      <c r="A45" s="79" t="s">
        <v>139</v>
      </c>
      <c r="B45" s="67" t="s">
        <v>17</v>
      </c>
      <c r="C45" s="83" t="s">
        <v>144</v>
      </c>
      <c r="D45" s="83" t="s">
        <v>25</v>
      </c>
      <c r="E45" s="84" t="s">
        <v>140</v>
      </c>
      <c r="F45" s="12" t="s">
        <v>14</v>
      </c>
      <c r="G45" s="64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57"/>
      <c r="Z45" s="57"/>
      <c r="AA45" s="57"/>
      <c r="AB45" s="57"/>
      <c r="AC45" s="57"/>
      <c r="AD45" s="11">
        <f t="shared" si="0"/>
        <v>22750.95</v>
      </c>
    </row>
    <row r="46" spans="1:32" s="14" customFormat="1" ht="16.5" hidden="1" x14ac:dyDescent="0.3">
      <c r="A46" s="79" t="s">
        <v>141</v>
      </c>
      <c r="B46" s="67" t="s">
        <v>17</v>
      </c>
      <c r="C46" s="85" t="s">
        <v>145</v>
      </c>
      <c r="D46" s="85" t="s">
        <v>30</v>
      </c>
      <c r="E46" s="86" t="s">
        <v>31</v>
      </c>
      <c r="F46" s="12" t="s">
        <v>14</v>
      </c>
      <c r="G46" s="64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57"/>
      <c r="Z46" s="57"/>
      <c r="AA46" s="57"/>
      <c r="AB46" s="57"/>
      <c r="AC46" s="57"/>
      <c r="AD46" s="11">
        <f t="shared" si="0"/>
        <v>12088.07</v>
      </c>
    </row>
    <row r="47" spans="1:32" s="14" customFormat="1" ht="16.5" hidden="1" x14ac:dyDescent="0.3">
      <c r="A47" s="91" t="s">
        <v>147</v>
      </c>
      <c r="B47" s="67" t="s">
        <v>17</v>
      </c>
      <c r="C47" s="88" t="s">
        <v>148</v>
      </c>
      <c r="D47" s="89" t="s">
        <v>149</v>
      </c>
      <c r="E47" s="84" t="s">
        <v>150</v>
      </c>
      <c r="F47" s="12" t="s">
        <v>14</v>
      </c>
      <c r="G47" s="64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57"/>
      <c r="Z47" s="57"/>
      <c r="AA47" s="57"/>
      <c r="AB47" s="57"/>
      <c r="AC47" s="57"/>
      <c r="AD47" s="11">
        <f t="shared" si="0"/>
        <v>2761.34</v>
      </c>
    </row>
    <row r="48" spans="1:32" s="14" customFormat="1" ht="15" hidden="1" x14ac:dyDescent="0.25">
      <c r="A48" s="87" t="s">
        <v>157</v>
      </c>
      <c r="B48" s="67" t="s">
        <v>17</v>
      </c>
      <c r="C48" s="10" t="s">
        <v>158</v>
      </c>
      <c r="D48" s="10" t="s">
        <v>159</v>
      </c>
      <c r="E48" s="90" t="s">
        <v>160</v>
      </c>
      <c r="F48" s="12" t="s">
        <v>14</v>
      </c>
      <c r="G48" s="64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2006.95</v>
      </c>
      <c r="Z48" s="57"/>
      <c r="AA48" s="57"/>
      <c r="AB48" s="57"/>
      <c r="AC48" s="57"/>
      <c r="AD48" s="11">
        <f t="shared" si="0"/>
        <v>2006.95</v>
      </c>
    </row>
    <row r="49" spans="1:31" s="14" customFormat="1" ht="16.5" hidden="1" x14ac:dyDescent="0.3">
      <c r="A49" s="91" t="s">
        <v>165</v>
      </c>
      <c r="B49" s="67" t="s">
        <v>166</v>
      </c>
      <c r="C49" s="92" t="s">
        <v>167</v>
      </c>
      <c r="D49" s="92" t="s">
        <v>33</v>
      </c>
      <c r="E49" s="92" t="s">
        <v>34</v>
      </c>
      <c r="F49" s="93">
        <v>10.561</v>
      </c>
      <c r="G49" s="64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>
        <v>12443.20422345</v>
      </c>
      <c r="AA49" s="57"/>
      <c r="AB49" s="57"/>
      <c r="AC49" s="57"/>
      <c r="AD49" s="11">
        <f t="shared" si="0"/>
        <v>12443.20422345</v>
      </c>
    </row>
    <row r="50" spans="1:31" s="14" customFormat="1" ht="16.5" hidden="1" x14ac:dyDescent="0.3">
      <c r="A50" s="15" t="s">
        <v>165</v>
      </c>
      <c r="B50" s="67" t="s">
        <v>168</v>
      </c>
      <c r="C50" s="92" t="s">
        <v>167</v>
      </c>
      <c r="D50" s="92" t="s">
        <v>33</v>
      </c>
      <c r="E50" s="92" t="s">
        <v>34</v>
      </c>
      <c r="F50" s="93">
        <v>10.561</v>
      </c>
      <c r="G50" s="64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>
        <v>15554.035776550001</v>
      </c>
      <c r="AA50" s="57"/>
      <c r="AB50" s="57"/>
      <c r="AC50" s="57"/>
      <c r="AD50" s="11">
        <f t="shared" si="0"/>
        <v>15554.035776550001</v>
      </c>
    </row>
    <row r="51" spans="1:31" s="14" customFormat="1" ht="15" hidden="1" x14ac:dyDescent="0.25">
      <c r="A51" s="15"/>
      <c r="B51" s="55"/>
      <c r="C51" s="56"/>
      <c r="D51" s="10"/>
      <c r="E51" s="56"/>
      <c r="F51" s="64"/>
      <c r="G51" s="6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11">
        <f t="shared" si="0"/>
        <v>0</v>
      </c>
    </row>
    <row r="52" spans="1:31" s="14" customFormat="1" ht="15" hidden="1" x14ac:dyDescent="0.25">
      <c r="A52" s="34" t="s">
        <v>24</v>
      </c>
      <c r="B52" s="12" t="s">
        <v>16</v>
      </c>
      <c r="C52" s="65" t="s">
        <v>28</v>
      </c>
      <c r="D52" s="32" t="s">
        <v>26</v>
      </c>
      <c r="E52" s="10" t="s">
        <v>27</v>
      </c>
      <c r="F52" s="63" t="s">
        <v>14</v>
      </c>
      <c r="G52" s="64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11">
        <f t="shared" si="0"/>
        <v>0</v>
      </c>
    </row>
    <row r="53" spans="1:31" s="14" customFormat="1" ht="15" hidden="1" x14ac:dyDescent="0.25">
      <c r="A53" s="34" t="s">
        <v>37</v>
      </c>
      <c r="B53" s="67" t="s">
        <v>38</v>
      </c>
      <c r="C53" s="10" t="s">
        <v>39</v>
      </c>
      <c r="D53" s="32" t="s">
        <v>33</v>
      </c>
      <c r="E53" s="10" t="s">
        <v>34</v>
      </c>
      <c r="F53" s="12">
        <v>10.561</v>
      </c>
      <c r="G53" s="35"/>
      <c r="H53" s="57">
        <v>13273.389999999998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11">
        <f t="shared" si="0"/>
        <v>13273.389999999998</v>
      </c>
    </row>
    <row r="54" spans="1:31" s="14" customFormat="1" ht="15" hidden="1" x14ac:dyDescent="0.25">
      <c r="A54" s="15" t="s">
        <v>44</v>
      </c>
      <c r="B54" s="67" t="s">
        <v>17</v>
      </c>
      <c r="C54" s="10" t="s">
        <v>45</v>
      </c>
      <c r="D54" s="10" t="s">
        <v>26</v>
      </c>
      <c r="E54" s="10" t="s">
        <v>46</v>
      </c>
      <c r="F54" s="12" t="s">
        <v>14</v>
      </c>
      <c r="G54" s="35"/>
      <c r="H54" s="57"/>
      <c r="I54" s="57">
        <v>50695.496014116412</v>
      </c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v>14000</v>
      </c>
      <c r="V54" s="57"/>
      <c r="W54" s="57"/>
      <c r="X54" s="57"/>
      <c r="Y54" s="57"/>
      <c r="Z54" s="57"/>
      <c r="AA54" s="57"/>
      <c r="AB54" s="57"/>
      <c r="AC54" s="57"/>
      <c r="AD54" s="11">
        <f t="shared" si="0"/>
        <v>64695.496014116412</v>
      </c>
    </row>
    <row r="55" spans="1:31" s="14" customFormat="1" ht="15" hidden="1" x14ac:dyDescent="0.25">
      <c r="A55" s="15"/>
      <c r="B55" s="12"/>
      <c r="C55" s="36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11">
        <f t="shared" si="0"/>
        <v>0</v>
      </c>
    </row>
    <row r="56" spans="1:31" s="14" customFormat="1" ht="15" hidden="1" x14ac:dyDescent="0.25">
      <c r="A56" s="23" t="s">
        <v>7</v>
      </c>
      <c r="B56" s="12"/>
      <c r="C56" s="36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11">
        <f t="shared" si="0"/>
        <v>0</v>
      </c>
    </row>
    <row r="57" spans="1:31" s="14" customFormat="1" ht="15" hidden="1" x14ac:dyDescent="0.25">
      <c r="A57" s="10" t="s">
        <v>72</v>
      </c>
      <c r="B57" s="12"/>
      <c r="C57" s="28"/>
      <c r="D57" s="36"/>
      <c r="E57" s="37"/>
      <c r="F57" s="35"/>
      <c r="G57" s="3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11">
        <f t="shared" si="0"/>
        <v>0</v>
      </c>
    </row>
    <row r="58" spans="1:31" s="14" customFormat="1" ht="16.5" hidden="1" x14ac:dyDescent="0.3">
      <c r="A58" s="41" t="s">
        <v>77</v>
      </c>
      <c r="B58" s="12" t="s">
        <v>73</v>
      </c>
      <c r="C58" s="53" t="s">
        <v>74</v>
      </c>
      <c r="D58" s="10" t="s">
        <v>75</v>
      </c>
      <c r="E58" s="29" t="s">
        <v>76</v>
      </c>
      <c r="F58" s="32">
        <v>17.800999999999998</v>
      </c>
      <c r="G58" s="78" t="s">
        <v>125</v>
      </c>
      <c r="H58" s="57"/>
      <c r="I58" s="57"/>
      <c r="J58" s="57"/>
      <c r="K58" s="57"/>
      <c r="L58" s="57"/>
      <c r="M58" s="57">
        <v>5324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11">
        <f t="shared" si="0"/>
        <v>5324</v>
      </c>
    </row>
    <row r="59" spans="1:31" s="14" customFormat="1" ht="15" hidden="1" x14ac:dyDescent="0.25">
      <c r="A59" s="38"/>
      <c r="B59" s="12"/>
      <c r="C59" s="28"/>
      <c r="D59" s="28"/>
      <c r="E59" s="29"/>
      <c r="F59" s="32"/>
      <c r="G59" s="76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11">
        <f t="shared" si="0"/>
        <v>0</v>
      </c>
    </row>
    <row r="60" spans="1:31" s="14" customFormat="1" ht="15" hidden="1" x14ac:dyDescent="0.25">
      <c r="A60" s="38" t="s">
        <v>32</v>
      </c>
      <c r="B60" s="12"/>
      <c r="C60" s="10"/>
      <c r="D60" s="56"/>
      <c r="E60" s="10"/>
      <c r="F60" s="10">
        <v>17.225000000000001</v>
      </c>
      <c r="G60" s="5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11">
        <f t="shared" si="0"/>
        <v>0</v>
      </c>
      <c r="AE60" s="49"/>
    </row>
    <row r="61" spans="1:31" s="14" customFormat="1" ht="15" hidden="1" x14ac:dyDescent="0.25">
      <c r="A61" s="41"/>
      <c r="B61" s="12"/>
      <c r="C61" s="53"/>
      <c r="D61" s="28"/>
      <c r="E61" s="10"/>
      <c r="F61" s="10"/>
      <c r="G61" s="5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11">
        <f t="shared" si="0"/>
        <v>0</v>
      </c>
    </row>
    <row r="62" spans="1:31" s="14" customFormat="1" ht="15" hidden="1" x14ac:dyDescent="0.25">
      <c r="A62" s="15"/>
      <c r="B62" s="12"/>
      <c r="C62" s="36"/>
      <c r="D62" s="36"/>
      <c r="E62" s="28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11">
        <f t="shared" si="0"/>
        <v>0</v>
      </c>
    </row>
    <row r="63" spans="1:31" s="14" customFormat="1" ht="15" hidden="1" x14ac:dyDescent="0.25">
      <c r="A63" s="15"/>
      <c r="B63" s="12"/>
      <c r="C63" s="36"/>
      <c r="D63" s="36"/>
      <c r="E63" s="28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11">
        <f t="shared" si="0"/>
        <v>0</v>
      </c>
    </row>
    <row r="64" spans="1:31" s="14" customFormat="1" ht="15" hidden="1" x14ac:dyDescent="0.25">
      <c r="A64" s="23" t="s">
        <v>7</v>
      </c>
      <c r="B64" s="12"/>
      <c r="C64" s="28"/>
      <c r="D64" s="36"/>
      <c r="E64" s="36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11">
        <f t="shared" si="0"/>
        <v>0</v>
      </c>
    </row>
    <row r="65" spans="1:30" s="14" customFormat="1" ht="15" hidden="1" x14ac:dyDescent="0.25">
      <c r="A65" s="10" t="s">
        <v>126</v>
      </c>
      <c r="B65" s="12"/>
      <c r="C65" s="28"/>
      <c r="D65" s="36"/>
      <c r="E65" s="36"/>
      <c r="F65" s="35"/>
      <c r="G65" s="3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11">
        <f t="shared" si="0"/>
        <v>0</v>
      </c>
    </row>
    <row r="66" spans="1:30" s="14" customFormat="1" ht="16.5" hidden="1" x14ac:dyDescent="0.3">
      <c r="A66" s="30" t="s">
        <v>128</v>
      </c>
      <c r="B66" s="12" t="s">
        <v>17</v>
      </c>
      <c r="C66" s="10" t="s">
        <v>129</v>
      </c>
      <c r="D66" s="56" t="s">
        <v>130</v>
      </c>
      <c r="E66" s="56" t="s">
        <v>131</v>
      </c>
      <c r="F66" s="10">
        <v>17.245000000000001</v>
      </c>
      <c r="G66" s="78" t="s">
        <v>127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>
        <f>71793.7061571772-1</f>
        <v>71792.706157177206</v>
      </c>
      <c r="W66" s="57"/>
      <c r="X66" s="57"/>
      <c r="Y66" s="57"/>
      <c r="Z66" s="57"/>
      <c r="AA66" s="57"/>
      <c r="AB66" s="57">
        <v>-68187.5</v>
      </c>
      <c r="AC66" s="57"/>
      <c r="AD66" s="11">
        <f t="shared" si="0"/>
        <v>3605.2061571772065</v>
      </c>
    </row>
    <row r="67" spans="1:30" s="14" customFormat="1" ht="16.5" hidden="1" x14ac:dyDescent="0.3">
      <c r="A67" s="30" t="s">
        <v>128</v>
      </c>
      <c r="B67" s="12" t="s">
        <v>174</v>
      </c>
      <c r="C67" s="10" t="s">
        <v>129</v>
      </c>
      <c r="D67" s="56" t="s">
        <v>130</v>
      </c>
      <c r="E67" s="56" t="s">
        <v>131</v>
      </c>
      <c r="F67" s="10">
        <v>17.245000000000001</v>
      </c>
      <c r="G67" s="78" t="s">
        <v>127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>
        <v>1</v>
      </c>
      <c r="W67" s="57"/>
      <c r="X67" s="57"/>
      <c r="Y67" s="57"/>
      <c r="Z67" s="57"/>
      <c r="AA67" s="57"/>
      <c r="AB67" s="57">
        <f>68187.5-1</f>
        <v>68186.5</v>
      </c>
      <c r="AC67" s="57"/>
      <c r="AD67" s="11">
        <f t="shared" si="0"/>
        <v>68187.5</v>
      </c>
    </row>
    <row r="68" spans="1:30" s="14" customFormat="1" ht="16.5" hidden="1" x14ac:dyDescent="0.3">
      <c r="A68" s="30" t="s">
        <v>128</v>
      </c>
      <c r="B68" s="12" t="s">
        <v>175</v>
      </c>
      <c r="C68" s="10" t="s">
        <v>129</v>
      </c>
      <c r="D68" s="56" t="s">
        <v>130</v>
      </c>
      <c r="E68" s="56" t="s">
        <v>131</v>
      </c>
      <c r="F68" s="10">
        <v>17.245000000000001</v>
      </c>
      <c r="G68" s="78" t="s">
        <v>127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>
        <v>1</v>
      </c>
      <c r="AC68" s="57"/>
      <c r="AD68" s="11">
        <f t="shared" si="0"/>
        <v>1</v>
      </c>
    </row>
    <row r="69" spans="1:30" s="14" customFormat="1" ht="15" hidden="1" x14ac:dyDescent="0.2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11">
        <f t="shared" si="0"/>
        <v>0</v>
      </c>
    </row>
    <row r="70" spans="1:30" s="14" customFormat="1" ht="15" hidden="1" x14ac:dyDescent="0.2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11">
        <f t="shared" si="0"/>
        <v>0</v>
      </c>
    </row>
    <row r="71" spans="1:30" s="14" customFormat="1" ht="15" hidden="1" x14ac:dyDescent="0.2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11">
        <f t="shared" si="0"/>
        <v>0</v>
      </c>
    </row>
    <row r="72" spans="1:30" s="14" customFormat="1" ht="15" hidden="1" x14ac:dyDescent="0.25">
      <c r="A72" s="41"/>
      <c r="B72" s="12"/>
      <c r="C72" s="10"/>
      <c r="D72" s="10"/>
      <c r="E72" s="10"/>
      <c r="F72" s="10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11">
        <f t="shared" si="0"/>
        <v>0</v>
      </c>
    </row>
    <row r="73" spans="1:30" s="14" customFormat="1" ht="15.75" thickBot="1" x14ac:dyDescent="0.3">
      <c r="A73" s="50"/>
      <c r="B73" s="50"/>
      <c r="C73" s="50"/>
      <c r="D73" s="51"/>
      <c r="E73" s="51"/>
      <c r="F73" s="51"/>
      <c r="G73" s="5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11">
        <f>SUM(H73:H73)</f>
        <v>0</v>
      </c>
    </row>
    <row r="74" spans="1:30" s="9" customFormat="1" ht="17.25" thickBot="1" x14ac:dyDescent="0.35">
      <c r="A74" s="42" t="s">
        <v>0</v>
      </c>
      <c r="B74" s="43"/>
      <c r="C74" s="44"/>
      <c r="D74" s="44"/>
      <c r="E74" s="44"/>
      <c r="F74" s="44"/>
      <c r="G74" s="44"/>
      <c r="H74" s="66">
        <f>SUM(H6:H73)</f>
        <v>13273.389999999998</v>
      </c>
      <c r="I74" s="66">
        <f>SUM(I54:I73)</f>
        <v>50695.496014116412</v>
      </c>
      <c r="J74" s="66">
        <f>SUM(J26:J29)</f>
        <v>694583.81</v>
      </c>
      <c r="K74" s="66">
        <f>SUM(K7:K9)</f>
        <v>1169231</v>
      </c>
      <c r="L74" s="66">
        <f>SUM(L7:L71)</f>
        <v>262584</v>
      </c>
      <c r="M74" s="66">
        <f>SUM(M57:M73)</f>
        <v>5324</v>
      </c>
      <c r="N74" s="66">
        <f>SUM(N33:N36)</f>
        <v>95000</v>
      </c>
      <c r="O74" s="66">
        <f>SUM(O7:O11)</f>
        <v>188256</v>
      </c>
      <c r="P74" s="66">
        <f>SUM(P38:P72)</f>
        <v>1405352</v>
      </c>
      <c r="Q74" s="66">
        <f>SUM(Q13:Q22)</f>
        <v>1043194</v>
      </c>
      <c r="R74" s="66">
        <f>SUM(R33:R73)</f>
        <v>690764</v>
      </c>
      <c r="S74" s="66">
        <f>SUM(S14:S23)</f>
        <v>841284</v>
      </c>
      <c r="T74" s="66">
        <f>SUM(T32:T36)</f>
        <v>690764</v>
      </c>
      <c r="U74" s="66">
        <f>SUM(U37:U73)</f>
        <v>14000</v>
      </c>
      <c r="V74" s="66">
        <f>SUM(V66:V71)</f>
        <v>71793.706157177206</v>
      </c>
      <c r="W74" s="66">
        <f>SUM(W43:W46)</f>
        <v>56277.23</v>
      </c>
      <c r="X74" s="66">
        <f>SUM(X37:X50)</f>
        <v>2761.34</v>
      </c>
      <c r="Y74" s="66">
        <f>SUM(Y38:Y51)</f>
        <v>2006.95</v>
      </c>
      <c r="Z74" s="66">
        <f>SUM(Z49:Z50)</f>
        <v>27997.24</v>
      </c>
      <c r="AA74" s="66">
        <f>SUM(AA24:AA30)</f>
        <v>86592.23</v>
      </c>
      <c r="AB74" s="66">
        <f>SUM(AB8:AB72)</f>
        <v>0</v>
      </c>
      <c r="AC74" s="66">
        <f>SUM(AC18:AC21)</f>
        <v>9205</v>
      </c>
      <c r="AD74" s="22"/>
    </row>
    <row r="75" spans="1:30" s="9" customFormat="1" ht="16.5" x14ac:dyDescent="0.3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99"/>
      <c r="AC75" s="99"/>
      <c r="AD75" s="19"/>
    </row>
    <row r="76" spans="1:30" s="9" customFormat="1" ht="16.5" x14ac:dyDescent="0.3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00"/>
      <c r="AC76" s="100"/>
    </row>
    <row r="77" spans="1:30" s="9" customFormat="1" ht="16.5" hidden="1" x14ac:dyDescent="0.3">
      <c r="A77" s="14" t="s">
        <v>40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100"/>
      <c r="AC77" s="100"/>
    </row>
    <row r="78" spans="1:30" s="9" customFormat="1" ht="16.5" hidden="1" x14ac:dyDescent="0.3">
      <c r="A78" s="16" t="s">
        <v>41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00"/>
      <c r="AC78" s="100"/>
    </row>
    <row r="79" spans="1:30" s="9" customFormat="1" ht="16.5" hidden="1" x14ac:dyDescent="0.3">
      <c r="A79" s="14" t="s">
        <v>42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00"/>
      <c r="AC79" s="100"/>
    </row>
    <row r="80" spans="1:30" s="9" customFormat="1" ht="16.5" hidden="1" x14ac:dyDescent="0.3">
      <c r="A80" s="14" t="s">
        <v>43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100"/>
      <c r="AC80" s="100"/>
    </row>
    <row r="81" spans="1:29" s="9" customFormat="1" ht="16.5" hidden="1" x14ac:dyDescent="0.3">
      <c r="A81" s="14" t="s">
        <v>49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100"/>
      <c r="AC81" s="100"/>
    </row>
    <row r="82" spans="1:29" s="9" customFormat="1" ht="16.5" hidden="1" x14ac:dyDescent="0.3">
      <c r="A82" s="14" t="s">
        <v>50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100"/>
      <c r="AC82" s="100"/>
    </row>
    <row r="83" spans="1:29" s="9" customFormat="1" ht="16.5" hidden="1" x14ac:dyDescent="0.3">
      <c r="A83" s="14" t="s">
        <v>58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100"/>
      <c r="AC83" s="100"/>
    </row>
    <row r="84" spans="1:29" s="9" customFormat="1" ht="16.5" hidden="1" x14ac:dyDescent="0.3">
      <c r="A84" s="14" t="s">
        <v>59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100"/>
      <c r="AC84" s="100"/>
    </row>
    <row r="85" spans="1:29" s="9" customFormat="1" ht="16.5" hidden="1" x14ac:dyDescent="0.3">
      <c r="A85" s="14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100"/>
      <c r="AC85" s="100"/>
    </row>
    <row r="86" spans="1:29" s="9" customFormat="1" ht="16.5" hidden="1" x14ac:dyDescent="0.3">
      <c r="A86" s="14" t="s">
        <v>68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00"/>
      <c r="AC86" s="100"/>
    </row>
    <row r="87" spans="1:29" s="9" customFormat="1" ht="16.5" hidden="1" x14ac:dyDescent="0.3">
      <c r="A87" s="14" t="s">
        <v>78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00"/>
      <c r="AC87" s="100"/>
    </row>
    <row r="88" spans="1:29" ht="15" hidden="1" x14ac:dyDescent="0.25">
      <c r="A88" s="14" t="s">
        <v>79</v>
      </c>
    </row>
    <row r="89" spans="1:29" ht="15" hidden="1" x14ac:dyDescent="0.25">
      <c r="A89" s="14" t="s">
        <v>82</v>
      </c>
    </row>
    <row r="90" spans="1:29" ht="15" hidden="1" x14ac:dyDescent="0.25">
      <c r="A90" s="14" t="s">
        <v>83</v>
      </c>
    </row>
    <row r="91" spans="1:29" ht="15" hidden="1" x14ac:dyDescent="0.25">
      <c r="A91" s="14" t="s">
        <v>89</v>
      </c>
    </row>
    <row r="92" spans="1:29" ht="15" hidden="1" x14ac:dyDescent="0.25">
      <c r="A92" s="14" t="s">
        <v>88</v>
      </c>
    </row>
    <row r="93" spans="1:29" ht="15" hidden="1" x14ac:dyDescent="0.25">
      <c r="A93" s="14" t="s">
        <v>95</v>
      </c>
    </row>
    <row r="94" spans="1:29" ht="15" hidden="1" x14ac:dyDescent="0.25">
      <c r="A94" s="14" t="s">
        <v>94</v>
      </c>
    </row>
    <row r="95" spans="1:29" ht="15" hidden="1" x14ac:dyDescent="0.25">
      <c r="A95" s="14" t="s">
        <v>99</v>
      </c>
    </row>
    <row r="96" spans="1:29" ht="15" hidden="1" x14ac:dyDescent="0.25">
      <c r="A96" s="14" t="s">
        <v>98</v>
      </c>
    </row>
    <row r="97" spans="1:1" ht="15" hidden="1" x14ac:dyDescent="0.25">
      <c r="A97" s="14" t="s">
        <v>108</v>
      </c>
    </row>
    <row r="98" spans="1:1" ht="15" hidden="1" x14ac:dyDescent="0.25">
      <c r="A98" s="14" t="s">
        <v>104</v>
      </c>
    </row>
    <row r="99" spans="1:1" ht="15" hidden="1" x14ac:dyDescent="0.25">
      <c r="A99" s="14" t="s">
        <v>111</v>
      </c>
    </row>
    <row r="100" spans="1:1" ht="15" hidden="1" x14ac:dyDescent="0.25">
      <c r="A100" s="14" t="s">
        <v>110</v>
      </c>
    </row>
    <row r="101" spans="1:1" ht="15" hidden="1" x14ac:dyDescent="0.25">
      <c r="A101" s="14" t="s">
        <v>114</v>
      </c>
    </row>
    <row r="102" spans="1:1" ht="15" hidden="1" x14ac:dyDescent="0.25">
      <c r="A102" s="14" t="s">
        <v>104</v>
      </c>
    </row>
    <row r="103" spans="1:1" ht="15" hidden="1" x14ac:dyDescent="0.25">
      <c r="A103" s="14" t="s">
        <v>117</v>
      </c>
    </row>
    <row r="104" spans="1:1" ht="15" hidden="1" x14ac:dyDescent="0.25">
      <c r="A104" s="14" t="s">
        <v>116</v>
      </c>
    </row>
    <row r="105" spans="1:1" ht="15" hidden="1" x14ac:dyDescent="0.25">
      <c r="A105" s="14" t="s">
        <v>121</v>
      </c>
    </row>
    <row r="106" spans="1:1" ht="15" hidden="1" x14ac:dyDescent="0.25">
      <c r="A106" s="14" t="s">
        <v>119</v>
      </c>
    </row>
    <row r="107" spans="1:1" ht="15" hidden="1" x14ac:dyDescent="0.25">
      <c r="A107" s="14" t="s">
        <v>134</v>
      </c>
    </row>
    <row r="108" spans="1:1" ht="15" hidden="1" x14ac:dyDescent="0.25">
      <c r="A108" s="14" t="s">
        <v>133</v>
      </c>
    </row>
    <row r="109" spans="1:1" ht="15" hidden="1" x14ac:dyDescent="0.25">
      <c r="A109" s="14" t="s">
        <v>151</v>
      </c>
    </row>
    <row r="110" spans="1:1" ht="15" hidden="1" x14ac:dyDescent="0.25">
      <c r="A110" s="14" t="s">
        <v>133</v>
      </c>
    </row>
    <row r="111" spans="1:1" ht="15" hidden="1" x14ac:dyDescent="0.25">
      <c r="A111" s="14" t="s">
        <v>161</v>
      </c>
    </row>
    <row r="112" spans="1:1" ht="15" hidden="1" x14ac:dyDescent="0.25">
      <c r="A112" s="14" t="s">
        <v>133</v>
      </c>
    </row>
    <row r="113" spans="1:1" ht="15" hidden="1" x14ac:dyDescent="0.25">
      <c r="A113" s="14" t="s">
        <v>164</v>
      </c>
    </row>
    <row r="114" spans="1:1" ht="15" hidden="1" x14ac:dyDescent="0.25">
      <c r="A114" s="14" t="s">
        <v>163</v>
      </c>
    </row>
    <row r="115" spans="1:1" ht="15" hidden="1" x14ac:dyDescent="0.25">
      <c r="A115" s="14" t="s">
        <v>171</v>
      </c>
    </row>
    <row r="116" spans="1:1" ht="15" hidden="1" x14ac:dyDescent="0.25">
      <c r="A116" s="14" t="s">
        <v>170</v>
      </c>
    </row>
    <row r="117" spans="1:1" ht="15" hidden="1" x14ac:dyDescent="0.25">
      <c r="A117" s="14" t="s">
        <v>176</v>
      </c>
    </row>
    <row r="118" spans="1:1" ht="15" hidden="1" x14ac:dyDescent="0.25">
      <c r="A118" s="14" t="s">
        <v>177</v>
      </c>
    </row>
    <row r="119" spans="1:1" ht="15" x14ac:dyDescent="0.25">
      <c r="A119" s="14" t="s">
        <v>181</v>
      </c>
    </row>
    <row r="120" spans="1:1" ht="15" x14ac:dyDescent="0.25">
      <c r="A120" s="14" t="s">
        <v>178</v>
      </c>
    </row>
    <row r="124" spans="1:1" ht="16.5" x14ac:dyDescent="0.3">
      <c r="A124" s="9" t="s">
        <v>120</v>
      </c>
    </row>
    <row r="125" spans="1:1" ht="16.5" x14ac:dyDescent="0.3">
      <c r="A125" s="9" t="s">
        <v>152</v>
      </c>
    </row>
    <row r="126" spans="1:1" ht="16.5" x14ac:dyDescent="0.3">
      <c r="A126" s="9" t="s">
        <v>155</v>
      </c>
    </row>
    <row r="127" spans="1:1" ht="16.5" x14ac:dyDescent="0.3">
      <c r="A127" s="9" t="s">
        <v>153</v>
      </c>
    </row>
    <row r="128" spans="1:1" ht="16.5" x14ac:dyDescent="0.3">
      <c r="A128" s="9" t="s">
        <v>154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2023-06-29T22:39:38Z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