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SOUTH WEST/"/>
    </mc:Choice>
  </mc:AlternateContent>
  <xr:revisionPtr revIDLastSave="0" documentId="8_{2C963265-D391-4618-81FD-3784D23FA4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4" i="2" l="1"/>
  <c r="AA67" i="2"/>
  <c r="Y74" i="2"/>
  <c r="X74" i="2"/>
  <c r="AA57" i="2"/>
  <c r="W74" i="2"/>
  <c r="V74" i="2"/>
  <c r="AA59" i="2"/>
  <c r="AA56" i="2" l="1"/>
  <c r="U74" i="2"/>
  <c r="AA53" i="2"/>
  <c r="AA54" i="2"/>
  <c r="AA55" i="2"/>
  <c r="AA52" i="2"/>
  <c r="T74" i="2"/>
  <c r="AA9" i="2"/>
  <c r="S8" i="2"/>
  <c r="AA8" i="2" s="1"/>
  <c r="R74" i="2"/>
  <c r="AA62" i="2"/>
  <c r="Q74" i="2"/>
  <c r="AA70" i="2"/>
  <c r="P30" i="2"/>
  <c r="AA30" i="2" s="1"/>
  <c r="AA31" i="2"/>
  <c r="S74" i="2" l="1"/>
  <c r="P74" i="2"/>
  <c r="O74" i="2"/>
  <c r="N36" i="2"/>
  <c r="N74" i="2" s="1"/>
  <c r="AA37" i="2"/>
  <c r="AA38" i="2"/>
  <c r="AA49" i="2"/>
  <c r="AA51" i="2"/>
  <c r="M50" i="2"/>
  <c r="M48" i="2"/>
  <c r="AA48" i="2" s="1"/>
  <c r="AA28" i="2"/>
  <c r="L27" i="2"/>
  <c r="AA27" i="2" s="1"/>
  <c r="AA34" i="2"/>
  <c r="K33" i="2"/>
  <c r="AA33" i="2" s="1"/>
  <c r="AA26" i="2"/>
  <c r="J25" i="2"/>
  <c r="J74" i="2" s="1"/>
  <c r="AA18" i="2"/>
  <c r="I17" i="2"/>
  <c r="H74" i="2"/>
  <c r="AA60" i="2"/>
  <c r="AA61" i="2"/>
  <c r="AA63" i="2"/>
  <c r="AA10" i="2"/>
  <c r="AA11" i="2"/>
  <c r="AA12" i="2"/>
  <c r="AA13" i="2"/>
  <c r="AA14" i="2"/>
  <c r="AA15" i="2"/>
  <c r="AA16" i="2"/>
  <c r="AA19" i="2"/>
  <c r="AA21" i="2"/>
  <c r="AA22" i="2"/>
  <c r="AA23" i="2"/>
  <c r="AA24" i="2"/>
  <c r="AA39" i="2"/>
  <c r="AA40" i="2"/>
  <c r="AA42" i="2"/>
  <c r="AA43" i="2"/>
  <c r="AA44" i="2"/>
  <c r="AA45" i="2"/>
  <c r="AA46" i="2"/>
  <c r="AA47" i="2"/>
  <c r="AA64" i="2"/>
  <c r="AA65" i="2"/>
  <c r="AA66" i="2"/>
  <c r="AA68" i="2"/>
  <c r="AA69" i="2"/>
  <c r="AA71" i="2"/>
  <c r="AA72" i="2"/>
  <c r="AA73" i="2"/>
  <c r="AA41" i="2"/>
  <c r="I74" i="2" l="1"/>
  <c r="AA17" i="2"/>
  <c r="AA36" i="2"/>
  <c r="M74" i="2"/>
  <c r="AA50" i="2"/>
  <c r="L74" i="2"/>
  <c r="AA25" i="2"/>
  <c r="K74" i="2"/>
</calcChain>
</file>

<file path=xl/sharedStrings.xml><?xml version="1.0" encoding="utf-8"?>
<sst xmlns="http://schemas.openxmlformats.org/spreadsheetml/2006/main" count="252" uniqueCount="163">
  <si>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</si>
  <si>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</si>
  <si>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</si>
  <si>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</si>
  <si>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</si>
  <si>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</si>
  <si>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</si>
  <si>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</si>
  <si>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</si>
  <si>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</si>
  <si>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</si>
  <si>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</si>
  <si>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</si>
  <si>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</si>
  <si>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</si>
  <si>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</si>
  <si>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</si>
  <si>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</si>
  <si>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</si>
  <si>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4400-3067</t>
  </si>
  <si>
    <t>K103</t>
  </si>
  <si>
    <t>CT EOL 23CCMESWWP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</si>
  <si>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</si>
  <si>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</si>
  <si>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</si>
  <si>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</si>
  <si>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</si>
  <si>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</si>
  <si>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</si>
  <si>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TO ADD RESEA FUNDS</t>
  </si>
  <si>
    <t>BUDGET #1 FY23 AUGUST 31, 2022</t>
  </si>
  <si>
    <t>CT EOL 23CCMESWNEGREA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</si>
  <si>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</si>
  <si>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</si>
  <si>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</si>
  <si>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</si>
  <si>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</si>
  <si>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</si>
  <si>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</si>
  <si>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</si>
  <si>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</si>
  <si>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</si>
  <si>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</si>
  <si>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</si>
  <si>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</si>
  <si>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 xml:space="preserve">TO ADD FY23 YOUTH </t>
  </si>
  <si>
    <t>BUDGET #2 FY23 OCTOBER 3, 2022</t>
  </si>
  <si>
    <t>BUDGET #3 FY23</t>
  </si>
  <si>
    <t>TO ADD FY23 DISLOCATED WORKER</t>
  </si>
  <si>
    <t>BUDGET #3 FY23 OCTOBER 3, 2022</t>
  </si>
  <si>
    <t>DISLOCATED WORKER</t>
  </si>
  <si>
    <t>FWIADWK23A</t>
  </si>
  <si>
    <t>7003-1778</t>
  </si>
  <si>
    <t>ADULT</t>
  </si>
  <si>
    <t>FWIAADT23A</t>
  </si>
  <si>
    <t>7003-1630</t>
  </si>
  <si>
    <t>BUDGET #4 FY23</t>
  </si>
  <si>
    <t>TO ADD FY23 ADULT</t>
  </si>
  <si>
    <t>BUDGET #4 FY23 OCTOBER 20, 2022</t>
  </si>
  <si>
    <t>BUDGET #5 FY23</t>
  </si>
  <si>
    <t>TO ADD FY23 WP FUNDS</t>
  </si>
  <si>
    <t>BUDGET #5 FY23 OCTOBER 21, 2022</t>
  </si>
  <si>
    <t>FES2023</t>
  </si>
  <si>
    <t>7002-6626</t>
  </si>
  <si>
    <t>K105</t>
  </si>
  <si>
    <t>K107</t>
  </si>
  <si>
    <t>17.207</t>
  </si>
  <si>
    <t>BUDGET #6 FY23</t>
  </si>
  <si>
    <t>OCTOBER 1, 2022-JUNE 30,  2023</t>
  </si>
  <si>
    <t>FWIADWK23B</t>
  </si>
  <si>
    <t>TO ADD FY23 DISLOCATED WORKER FUND</t>
  </si>
  <si>
    <t>BUDGET #6 FY23 DECEMBER 9, 2022</t>
  </si>
  <si>
    <t>BUDGET #7 FY23</t>
  </si>
  <si>
    <t>TO ADD FY23 STATE ONE STOP FUND</t>
  </si>
  <si>
    <t>STOSCC2023</t>
  </si>
  <si>
    <t>7003-0803</t>
  </si>
  <si>
    <t>K284</t>
  </si>
  <si>
    <t>CT EOL 23CCMESWSOSWTF</t>
  </si>
  <si>
    <t>BUDGET #7 FY23 DECEMBER 13, 2022</t>
  </si>
  <si>
    <t>BUDGET #8 FY23</t>
  </si>
  <si>
    <t>FWIAADT23B</t>
  </si>
  <si>
    <t>TO ADD FY23 ADULT FUNDS</t>
  </si>
  <si>
    <t>BUDGET #8 FY23 DECEMBER 19, 2022</t>
  </si>
  <si>
    <t>BUDGET #9 FY23</t>
  </si>
  <si>
    <t>BUDGET #9 FY23 JANUARY 10, 2023</t>
  </si>
  <si>
    <t>BUDGET #10 FY23</t>
  </si>
  <si>
    <t>FY23 WPP PROGRAM</t>
  </si>
  <si>
    <t>SPSS2023</t>
  </si>
  <si>
    <t>4400-1979</t>
  </si>
  <si>
    <t>K227</t>
  </si>
  <si>
    <t>BUDGET #10 FY23 JANUARY 12, 2023</t>
  </si>
  <si>
    <t>TO ADD WPP PROGRAM</t>
  </si>
  <si>
    <t>BUDGET #11 FY23</t>
  </si>
  <si>
    <t>TO ADD TRADE FUNDS</t>
  </si>
  <si>
    <t>DUNS 947581567</t>
  </si>
  <si>
    <t>BUDGET #11 FY23 JANUARY 25, 2023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</si>
  <si>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</si>
  <si>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</si>
  <si>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</si>
  <si>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</si>
  <si>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</si>
  <si>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</si>
  <si>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</si>
  <si>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</si>
  <si>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</si>
  <si>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</si>
  <si>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</si>
  <si>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</si>
  <si>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</si>
  <si>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</si>
  <si>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</si>
  <si>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</si>
  <si>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</si>
  <si>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</si>
  <si>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</si>
  <si>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</si>
  <si>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</si>
  <si>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</si>
  <si>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</si>
  <si>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</si>
  <si>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</si>
  <si>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</si>
  <si>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#12 FY23 FEB. 7, 2023</t>
  </si>
  <si>
    <t>FH126A22VR</t>
  </si>
  <si>
    <t>FV002A2222</t>
  </si>
  <si>
    <t>DOE2023</t>
  </si>
  <si>
    <t>F100VR0022</t>
  </si>
  <si>
    <t>BUDGET #13 FY23</t>
  </si>
  <si>
    <t xml:space="preserve">MA SCSEP </t>
  </si>
  <si>
    <t xml:space="preserve">FAD38278PI </t>
  </si>
  <si>
    <t>9110-1178</t>
  </si>
  <si>
    <t>K116</t>
  </si>
  <si>
    <t>BUDGET #13 FY23 MARCH 21, 2023</t>
  </si>
  <si>
    <t>VENDOR CUSTOMER CODE</t>
  </si>
  <si>
    <t>UEI #</t>
  </si>
  <si>
    <t>RKKMSLCLTKC7</t>
  </si>
  <si>
    <t>VC0001023810</t>
  </si>
  <si>
    <t>BUDGET #14 FY23</t>
  </si>
  <si>
    <t>FAPAE21</t>
  </si>
  <si>
    <t>7003-1785</t>
  </si>
  <si>
    <t>HB55</t>
  </si>
  <si>
    <t>BUDGET #14 FY23 MARCH 29, 2023</t>
  </si>
  <si>
    <t>TO ADD APPRENTICE  FUNDS</t>
  </si>
  <si>
    <t>APPRENTICE  (SERVICE DATES: 7/1/2020-6/30/2023)</t>
  </si>
  <si>
    <t>BUDGET #15 FY23</t>
  </si>
  <si>
    <t>DCSSCSEP23</t>
  </si>
  <si>
    <t>7003-0006</t>
  </si>
  <si>
    <t>K246</t>
  </si>
  <si>
    <t>OPERATION ABLE</t>
  </si>
  <si>
    <t>BUDGET #15 FY23 APRIL 11, 2023</t>
  </si>
  <si>
    <t>BUDGET #16 FY23</t>
  </si>
  <si>
    <t>UI-35950-21-60-A-25</t>
  </si>
  <si>
    <t>TO ADD ADDITIONAL RESEA FUNDS</t>
  </si>
  <si>
    <t>BUDGET #16 FY23 MAY 2, 2023</t>
  </si>
  <si>
    <t>BUDGET #17 FY23</t>
  </si>
  <si>
    <t>TO ADD VETS FUNDING</t>
  </si>
  <si>
    <t>BUDGET #17 FY23 JUNE 9, 2023</t>
  </si>
  <si>
    <t>FVETS2023</t>
  </si>
  <si>
    <t>7002-6628</t>
  </si>
  <si>
    <t>K109</t>
  </si>
  <si>
    <t>BUDGET #18 FY23</t>
  </si>
  <si>
    <t>TO DEOBLIGATE UNSPENT FUNDS</t>
  </si>
  <si>
    <t>BUDGET #18 FY23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</si>
</sst>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10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5" fillId="0" borderId="12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topLeftCell="D4" zoomScale="110" zoomScaleNormal="110" workbookViewId="0">
      <selection activeCell="Z115" sqref="Z115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4.08984375" style="2" hidden="1" customWidth="1"/>
    <col min="9" max="9" width="14.1796875" style="2" hidden="1" customWidth="1"/>
    <col min="10" max="11" width="16.81640625" style="2" hidden="1" customWidth="1"/>
    <col min="12" max="12" width="15" style="2" hidden="1" customWidth="1"/>
    <col min="13" max="14" width="16.81640625" style="2" hidden="1" customWidth="1"/>
    <col min="15" max="15" width="15" style="2" hidden="1" customWidth="1"/>
    <col min="16" max="17" width="16.81640625" style="2" hidden="1" customWidth="1"/>
    <col min="18" max="18" width="6.26953125" style="2" hidden="1" customWidth="1"/>
    <col min="19" max="25" width="16.81640625" style="2" hidden="1" customWidth="1"/>
    <col min="26" max="26" width="18" style="2" customWidth="1"/>
    <col min="27" max="27" width="6.08984375" style="3" hidden="1" customWidth="1"/>
    <col min="28" max="28" width="12.54296875" style="3" bestFit="1" customWidth="1"/>
    <col min="29" max="16384" width="9.1796875" style="3"/>
  </cols>
  <sheetData>
    <row r="1" spans="1:27" ht="20.5" x14ac:dyDescent="0.4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7" ht="20.5" x14ac:dyDescent="0.45">
      <c r="A2" s="4"/>
      <c r="B2" s="12"/>
      <c r="C2" s="12"/>
      <c r="D2" s="12"/>
      <c r="E2" s="13"/>
      <c r="F2" s="13"/>
      <c r="G2" s="13"/>
    </row>
    <row r="3" spans="1:27" ht="20.5" x14ac:dyDescent="0.45">
      <c r="A3" s="34" t="s">
        <v>12</v>
      </c>
      <c r="B3" s="12" t="s">
        <v>7</v>
      </c>
      <c r="C3" s="1"/>
    </row>
    <row r="4" spans="1:27" ht="21" thickBot="1" x14ac:dyDescent="0.5">
      <c r="A4" s="4"/>
      <c r="B4" s="5"/>
      <c r="C4" s="1"/>
    </row>
    <row r="5" spans="1:27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7" t="s">
        <v>97</v>
      </c>
      <c r="H5" s="63" t="s">
        <v>22</v>
      </c>
      <c r="I5" s="67" t="s">
        <v>28</v>
      </c>
      <c r="J5" s="67" t="s">
        <v>38</v>
      </c>
      <c r="K5" s="67" t="s">
        <v>47</v>
      </c>
      <c r="L5" s="67" t="s">
        <v>56</v>
      </c>
      <c r="M5" s="67" t="s">
        <v>59</v>
      </c>
      <c r="N5" s="67" t="s">
        <v>67</v>
      </c>
      <c r="O5" s="67" t="s">
        <v>72</v>
      </c>
      <c r="P5" s="67" t="s">
        <v>79</v>
      </c>
      <c r="Q5" s="67" t="s">
        <v>83</v>
      </c>
      <c r="R5" s="67" t="s">
        <v>85</v>
      </c>
      <c r="S5" s="67" t="s">
        <v>92</v>
      </c>
      <c r="T5" s="67" t="s">
        <v>108</v>
      </c>
      <c r="U5" s="67" t="s">
        <v>127</v>
      </c>
      <c r="V5" s="67" t="s">
        <v>137</v>
      </c>
      <c r="W5" s="67" t="s">
        <v>144</v>
      </c>
      <c r="X5" s="67" t="s">
        <v>150</v>
      </c>
      <c r="Y5" s="67" t="s">
        <v>154</v>
      </c>
      <c r="Z5" s="67" t="s">
        <v>160</v>
      </c>
      <c r="AA5" s="35" t="s">
        <v>6</v>
      </c>
    </row>
    <row r="6" spans="1:27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2"/>
    </row>
    <row r="7" spans="1:27" s="7" customFormat="1" ht="15" hidden="1" x14ac:dyDescent="0.35">
      <c r="A7" s="21" t="s">
        <v>96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78"/>
      <c r="T7" s="78"/>
      <c r="U7" s="78"/>
      <c r="V7" s="78"/>
      <c r="W7" s="78"/>
      <c r="X7" s="78"/>
      <c r="Y7" s="78"/>
      <c r="Z7" s="78"/>
      <c r="AA7" s="22"/>
    </row>
    <row r="8" spans="1:27" s="7" customFormat="1" ht="15" hidden="1" x14ac:dyDescent="0.35">
      <c r="A8" s="36" t="s">
        <v>103</v>
      </c>
      <c r="B8" s="23" t="s">
        <v>33</v>
      </c>
      <c r="C8" s="52" t="s">
        <v>104</v>
      </c>
      <c r="D8" s="53" t="s">
        <v>105</v>
      </c>
      <c r="E8" s="53" t="s">
        <v>106</v>
      </c>
      <c r="F8" s="21">
        <v>17.245000000000001</v>
      </c>
      <c r="G8" s="76" t="s">
        <v>98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78">
        <f>69229.797329591-1</f>
        <v>69228.797329591005</v>
      </c>
      <c r="T8" s="78"/>
      <c r="U8" s="78"/>
      <c r="V8" s="78"/>
      <c r="W8" s="78"/>
      <c r="X8" s="78"/>
      <c r="Y8" s="78"/>
      <c r="Z8" s="78"/>
      <c r="AA8" s="22">
        <f>SUM(S8)</f>
        <v>69228.797329591005</v>
      </c>
    </row>
    <row r="9" spans="1:27" s="7" customFormat="1" ht="15" hidden="1" x14ac:dyDescent="0.35">
      <c r="A9" s="36" t="s">
        <v>103</v>
      </c>
      <c r="B9" s="23" t="s">
        <v>107</v>
      </c>
      <c r="C9" s="52" t="s">
        <v>104</v>
      </c>
      <c r="D9" s="53" t="s">
        <v>105</v>
      </c>
      <c r="E9" s="53" t="s">
        <v>106</v>
      </c>
      <c r="F9" s="21">
        <v>17.245000000000001</v>
      </c>
      <c r="G9" s="76" t="s">
        <v>98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78">
        <v>1</v>
      </c>
      <c r="T9" s="78"/>
      <c r="U9" s="78"/>
      <c r="V9" s="78"/>
      <c r="W9" s="78"/>
      <c r="X9" s="78"/>
      <c r="Y9" s="78"/>
      <c r="Z9" s="78"/>
      <c r="AA9" s="22">
        <f>SUM(S9)</f>
        <v>1</v>
      </c>
    </row>
    <row r="10" spans="1:27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78"/>
      <c r="T10" s="78"/>
      <c r="U10" s="78"/>
      <c r="V10" s="78"/>
      <c r="W10" s="78"/>
      <c r="X10" s="78"/>
      <c r="Y10" s="78"/>
      <c r="Z10" s="78"/>
      <c r="AA10" s="40">
        <f t="shared" ref="AA10:AA43" si="0">SUM(H10:H10)</f>
        <v>0</v>
      </c>
    </row>
    <row r="11" spans="1:27" s="7" customFormat="1" ht="15" hidden="1" x14ac:dyDescent="0.35">
      <c r="A11" s="48"/>
      <c r="B11" s="49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78"/>
      <c r="T11" s="78"/>
      <c r="U11" s="78"/>
      <c r="V11" s="78"/>
      <c r="W11" s="78"/>
      <c r="X11" s="78"/>
      <c r="Y11" s="78"/>
      <c r="Z11" s="78"/>
      <c r="AA11" s="40">
        <f t="shared" si="0"/>
        <v>0</v>
      </c>
    </row>
    <row r="12" spans="1:27" s="7" customFormat="1" ht="15" hidden="1" x14ac:dyDescent="0.35">
      <c r="A12" s="48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78"/>
      <c r="T12" s="78"/>
      <c r="U12" s="78"/>
      <c r="V12" s="78"/>
      <c r="W12" s="78"/>
      <c r="X12" s="78"/>
      <c r="Y12" s="78"/>
      <c r="Z12" s="78"/>
      <c r="AA12" s="40">
        <f t="shared" si="0"/>
        <v>0</v>
      </c>
    </row>
    <row r="13" spans="1:27" s="7" customFormat="1" ht="15" hidden="1" x14ac:dyDescent="0.35">
      <c r="A13" s="48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78"/>
      <c r="T13" s="78"/>
      <c r="U13" s="78"/>
      <c r="V13" s="78"/>
      <c r="W13" s="78"/>
      <c r="X13" s="78"/>
      <c r="Y13" s="78"/>
      <c r="Z13" s="78"/>
      <c r="AA13" s="40">
        <f t="shared" si="0"/>
        <v>0</v>
      </c>
    </row>
    <row r="14" spans="1:27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78"/>
      <c r="T14" s="78"/>
      <c r="U14" s="78"/>
      <c r="V14" s="78"/>
      <c r="W14" s="78"/>
      <c r="X14" s="78"/>
      <c r="Y14" s="78"/>
      <c r="Z14" s="78"/>
      <c r="AA14" s="40">
        <f t="shared" si="0"/>
        <v>0</v>
      </c>
    </row>
    <row r="15" spans="1:27" s="7" customFormat="1" ht="15" hidden="1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78"/>
      <c r="T15" s="78"/>
      <c r="U15" s="78"/>
      <c r="V15" s="78"/>
      <c r="W15" s="78"/>
      <c r="X15" s="78"/>
      <c r="Y15" s="78"/>
      <c r="Z15" s="78"/>
      <c r="AA15" s="40">
        <f t="shared" si="0"/>
        <v>0</v>
      </c>
    </row>
    <row r="16" spans="1:27" s="9" customFormat="1" ht="15" hidden="1" x14ac:dyDescent="0.35">
      <c r="A16" s="21" t="s">
        <v>31</v>
      </c>
      <c r="B16" s="17"/>
      <c r="C16" s="20"/>
      <c r="D16" s="17"/>
      <c r="E16" s="17"/>
      <c r="F16" s="20"/>
      <c r="G16" s="20"/>
      <c r="H16" s="24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40">
        <f t="shared" si="0"/>
        <v>0</v>
      </c>
    </row>
    <row r="17" spans="1:28" s="9" customFormat="1" ht="15.5" hidden="1" x14ac:dyDescent="0.35">
      <c r="A17" s="68" t="s">
        <v>32</v>
      </c>
      <c r="B17" s="66" t="s">
        <v>33</v>
      </c>
      <c r="C17" s="21" t="s">
        <v>34</v>
      </c>
      <c r="D17" s="21" t="s">
        <v>35</v>
      </c>
      <c r="E17" s="21" t="s">
        <v>36</v>
      </c>
      <c r="F17" s="21">
        <v>17.225000000000001</v>
      </c>
      <c r="G17" s="94" t="s">
        <v>151</v>
      </c>
      <c r="H17" s="24"/>
      <c r="I17" s="56">
        <f>199455.96-1</f>
        <v>199454.96</v>
      </c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>
        <v>83182.19</v>
      </c>
      <c r="Y17" s="56"/>
      <c r="Z17" s="56"/>
      <c r="AA17" s="22">
        <f>SUM(I17:X17)</f>
        <v>282637.15000000002</v>
      </c>
    </row>
    <row r="18" spans="1:28" s="7" customFormat="1" ht="15.5" hidden="1" x14ac:dyDescent="0.35">
      <c r="A18" s="68" t="s">
        <v>32</v>
      </c>
      <c r="B18" s="69" t="s">
        <v>37</v>
      </c>
      <c r="C18" s="21" t="s">
        <v>34</v>
      </c>
      <c r="D18" s="21" t="s">
        <v>35</v>
      </c>
      <c r="E18" s="21" t="s">
        <v>36</v>
      </c>
      <c r="F18" s="21">
        <v>17.225000000000001</v>
      </c>
      <c r="G18" s="94" t="s">
        <v>151</v>
      </c>
      <c r="H18" s="24"/>
      <c r="I18" s="56">
        <v>1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22">
        <f>SUM(I18)</f>
        <v>1</v>
      </c>
    </row>
    <row r="19" spans="1:28" s="7" customFormat="1" ht="15" hidden="1" x14ac:dyDescent="0.35">
      <c r="A19" s="48"/>
      <c r="B19" s="23"/>
      <c r="C19" s="21"/>
      <c r="D19" s="21"/>
      <c r="E19" s="21"/>
      <c r="F19" s="21"/>
      <c r="G19" s="21"/>
      <c r="H19" s="24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40">
        <f t="shared" si="0"/>
        <v>0</v>
      </c>
      <c r="AB19" s="58"/>
    </row>
    <row r="20" spans="1:28" s="7" customFormat="1" ht="15" hidden="1" x14ac:dyDescent="0.35">
      <c r="A20" s="42"/>
      <c r="B20" s="23"/>
      <c r="C20" s="37"/>
      <c r="D20" s="21"/>
      <c r="E20" s="38"/>
      <c r="F20" s="92"/>
      <c r="G20" s="76"/>
      <c r="H20" s="24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22"/>
      <c r="AB20" s="58"/>
    </row>
    <row r="21" spans="1:28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40">
        <f t="shared" si="0"/>
        <v>0</v>
      </c>
    </row>
    <row r="22" spans="1:28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78"/>
      <c r="T22" s="78"/>
      <c r="U22" s="78"/>
      <c r="V22" s="78"/>
      <c r="W22" s="78"/>
      <c r="X22" s="78"/>
      <c r="Y22" s="78"/>
      <c r="Z22" s="78"/>
      <c r="AA22" s="40">
        <f t="shared" si="0"/>
        <v>0</v>
      </c>
    </row>
    <row r="23" spans="1:28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8"/>
      <c r="T23" s="78"/>
      <c r="U23" s="78"/>
      <c r="V23" s="78"/>
      <c r="W23" s="78"/>
      <c r="X23" s="78"/>
      <c r="Y23" s="78"/>
      <c r="Z23" s="78"/>
      <c r="AA23" s="40">
        <f t="shared" si="0"/>
        <v>0</v>
      </c>
    </row>
    <row r="24" spans="1:28" s="6" customFormat="1" ht="14.5" hidden="1" x14ac:dyDescent="0.35">
      <c r="A24" s="21" t="s">
        <v>39</v>
      </c>
      <c r="B24" s="17"/>
      <c r="C24" s="18"/>
      <c r="D24" s="18"/>
      <c r="E24" s="19"/>
      <c r="F24" s="20"/>
      <c r="G24" s="20"/>
      <c r="H24" s="24"/>
      <c r="I24" s="24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40">
        <f t="shared" si="0"/>
        <v>0</v>
      </c>
    </row>
    <row r="25" spans="1:28" s="7" customFormat="1" ht="15.5" hidden="1" x14ac:dyDescent="0.35">
      <c r="A25" s="71" t="s">
        <v>40</v>
      </c>
      <c r="B25" s="23" t="s">
        <v>41</v>
      </c>
      <c r="C25" s="21" t="s">
        <v>42</v>
      </c>
      <c r="D25" s="72" t="s">
        <v>43</v>
      </c>
      <c r="E25" s="72">
        <v>6501</v>
      </c>
      <c r="F25" s="23">
        <v>17.259</v>
      </c>
      <c r="G25" s="77" t="s">
        <v>99</v>
      </c>
      <c r="H25" s="24"/>
      <c r="I25" s="24"/>
      <c r="J25" s="56">
        <f>1243025-1</f>
        <v>1243024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22">
        <f>SUM(J25)</f>
        <v>1243024</v>
      </c>
    </row>
    <row r="26" spans="1:28" s="9" customFormat="1" ht="15.5" hidden="1" x14ac:dyDescent="0.35">
      <c r="A26" s="71" t="s">
        <v>40</v>
      </c>
      <c r="B26" s="23" t="s">
        <v>44</v>
      </c>
      <c r="C26" s="21" t="s">
        <v>42</v>
      </c>
      <c r="D26" s="72" t="s">
        <v>43</v>
      </c>
      <c r="E26" s="72">
        <v>6501</v>
      </c>
      <c r="F26" s="23">
        <v>17.259</v>
      </c>
      <c r="G26" s="77" t="s">
        <v>99</v>
      </c>
      <c r="H26" s="24"/>
      <c r="I26" s="24"/>
      <c r="J26" s="56">
        <v>1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22">
        <f>SUM(J26)</f>
        <v>1</v>
      </c>
    </row>
    <row r="27" spans="1:28" s="9" customFormat="1" ht="15.5" hidden="1" x14ac:dyDescent="0.35">
      <c r="A27" s="42" t="s">
        <v>53</v>
      </c>
      <c r="B27" s="23" t="s">
        <v>41</v>
      </c>
      <c r="C27" s="53" t="s">
        <v>54</v>
      </c>
      <c r="D27" s="73" t="s">
        <v>55</v>
      </c>
      <c r="E27" s="73">
        <v>6502</v>
      </c>
      <c r="F27" s="21">
        <v>17.257999999999999</v>
      </c>
      <c r="G27" s="77" t="s">
        <v>99</v>
      </c>
      <c r="H27" s="24"/>
      <c r="I27" s="24"/>
      <c r="J27" s="56"/>
      <c r="K27" s="56"/>
      <c r="L27" s="56">
        <f>178792-1</f>
        <v>178791</v>
      </c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22">
        <f>SUM(L27)</f>
        <v>178791</v>
      </c>
    </row>
    <row r="28" spans="1:28" s="9" customFormat="1" ht="15.5" hidden="1" x14ac:dyDescent="0.35">
      <c r="A28" s="42" t="s">
        <v>53</v>
      </c>
      <c r="B28" s="23" t="s">
        <v>44</v>
      </c>
      <c r="C28" s="53" t="s">
        <v>54</v>
      </c>
      <c r="D28" s="73" t="s">
        <v>55</v>
      </c>
      <c r="E28" s="73">
        <v>6502</v>
      </c>
      <c r="F28" s="21">
        <v>17.257999999999999</v>
      </c>
      <c r="G28" s="77" t="s">
        <v>99</v>
      </c>
      <c r="H28" s="24"/>
      <c r="I28" s="24"/>
      <c r="J28" s="56"/>
      <c r="K28" s="56"/>
      <c r="L28" s="56">
        <v>1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22">
        <f>SUM(L28)</f>
        <v>1</v>
      </c>
    </row>
    <row r="29" spans="1:28" s="9" customFormat="1" ht="15.5" hidden="1" x14ac:dyDescent="0.35">
      <c r="A29" s="36"/>
      <c r="B29" s="23"/>
      <c r="C29" s="53"/>
      <c r="D29" s="73"/>
      <c r="E29" s="73"/>
      <c r="F29" s="21"/>
      <c r="G29" s="77"/>
      <c r="H29" s="24"/>
      <c r="I29" s="24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22"/>
    </row>
    <row r="30" spans="1:28" s="9" customFormat="1" ht="15.5" hidden="1" x14ac:dyDescent="0.35">
      <c r="A30" s="42" t="s">
        <v>53</v>
      </c>
      <c r="B30" s="23" t="s">
        <v>68</v>
      </c>
      <c r="C30" s="21" t="s">
        <v>80</v>
      </c>
      <c r="D30" s="73" t="s">
        <v>55</v>
      </c>
      <c r="E30" s="73">
        <v>6502</v>
      </c>
      <c r="F30" s="21">
        <v>17.257999999999999</v>
      </c>
      <c r="G30" s="77" t="s">
        <v>99</v>
      </c>
      <c r="H30" s="24"/>
      <c r="I30" s="24"/>
      <c r="J30" s="56"/>
      <c r="K30" s="56"/>
      <c r="L30" s="56"/>
      <c r="M30" s="56"/>
      <c r="N30" s="56"/>
      <c r="O30" s="56"/>
      <c r="P30" s="56">
        <f>798991-1</f>
        <v>798990</v>
      </c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22">
        <f>SUM(O30:P30)</f>
        <v>798990</v>
      </c>
    </row>
    <row r="31" spans="1:28" s="9" customFormat="1" ht="15.5" hidden="1" x14ac:dyDescent="0.35">
      <c r="A31" s="42" t="s">
        <v>53</v>
      </c>
      <c r="B31" s="23" t="s">
        <v>44</v>
      </c>
      <c r="C31" s="21" t="s">
        <v>80</v>
      </c>
      <c r="D31" s="73" t="s">
        <v>55</v>
      </c>
      <c r="E31" s="73">
        <v>6502</v>
      </c>
      <c r="F31" s="21">
        <v>17.257999999999999</v>
      </c>
      <c r="G31" s="77" t="s">
        <v>99</v>
      </c>
      <c r="H31" s="24"/>
      <c r="I31" s="24"/>
      <c r="J31" s="56"/>
      <c r="K31" s="56"/>
      <c r="L31" s="56"/>
      <c r="M31" s="56"/>
      <c r="N31" s="56"/>
      <c r="O31" s="56"/>
      <c r="P31" s="56">
        <v>1</v>
      </c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22">
        <f>SUM(O31:P31)</f>
        <v>1</v>
      </c>
    </row>
    <row r="32" spans="1:28" s="9" customFormat="1" ht="15.5" hidden="1" x14ac:dyDescent="0.35">
      <c r="A32" s="36"/>
      <c r="B32" s="23"/>
      <c r="C32" s="53"/>
      <c r="D32" s="73"/>
      <c r="E32" s="73"/>
      <c r="F32" s="21"/>
      <c r="G32" s="77"/>
      <c r="H32" s="24"/>
      <c r="I32" s="24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22"/>
    </row>
    <row r="33" spans="1:27" s="7" customFormat="1" ht="15.5" hidden="1" x14ac:dyDescent="0.35">
      <c r="A33" s="36" t="s">
        <v>50</v>
      </c>
      <c r="B33" s="23" t="s">
        <v>41</v>
      </c>
      <c r="C33" s="21" t="s">
        <v>51</v>
      </c>
      <c r="D33" s="73" t="s">
        <v>52</v>
      </c>
      <c r="E33" s="73">
        <v>6503</v>
      </c>
      <c r="F33" s="21">
        <v>17.277999999999999</v>
      </c>
      <c r="G33" s="77" t="s">
        <v>99</v>
      </c>
      <c r="H33" s="25"/>
      <c r="I33" s="25"/>
      <c r="J33" s="50"/>
      <c r="K33" s="50">
        <f>233591-1</f>
        <v>233590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22">
        <f>K33</f>
        <v>233590</v>
      </c>
    </row>
    <row r="34" spans="1:27" s="7" customFormat="1" ht="15.5" hidden="1" x14ac:dyDescent="0.35">
      <c r="A34" s="36" t="s">
        <v>50</v>
      </c>
      <c r="B34" s="23" t="s">
        <v>44</v>
      </c>
      <c r="C34" s="21" t="s">
        <v>51</v>
      </c>
      <c r="D34" s="73" t="s">
        <v>52</v>
      </c>
      <c r="E34" s="73">
        <v>6503</v>
      </c>
      <c r="F34" s="21">
        <v>17.277999999999999</v>
      </c>
      <c r="G34" s="77" t="s">
        <v>99</v>
      </c>
      <c r="H34" s="25"/>
      <c r="I34" s="25"/>
      <c r="J34" s="50"/>
      <c r="K34" s="50">
        <v>1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22">
        <f>K34</f>
        <v>1</v>
      </c>
    </row>
    <row r="35" spans="1:27" s="7" customFormat="1" ht="15" hidden="1" x14ac:dyDescent="0.35">
      <c r="A35" s="36"/>
      <c r="B35" s="54"/>
      <c r="C35" s="35"/>
      <c r="D35" s="21"/>
      <c r="E35" s="23"/>
      <c r="F35" s="21"/>
      <c r="G35" s="77"/>
      <c r="H35" s="25"/>
      <c r="I35" s="25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40"/>
    </row>
    <row r="36" spans="1:27" s="7" customFormat="1" ht="15.5" hidden="1" x14ac:dyDescent="0.35">
      <c r="A36" s="36" t="s">
        <v>50</v>
      </c>
      <c r="B36" s="23" t="s">
        <v>68</v>
      </c>
      <c r="C36" s="21" t="s">
        <v>69</v>
      </c>
      <c r="D36" s="73" t="s">
        <v>52</v>
      </c>
      <c r="E36" s="72">
        <v>6503</v>
      </c>
      <c r="F36" s="21">
        <v>17.277999999999999</v>
      </c>
      <c r="G36" s="77" t="s">
        <v>99</v>
      </c>
      <c r="H36" s="25"/>
      <c r="I36" s="25"/>
      <c r="J36" s="50"/>
      <c r="K36" s="50"/>
      <c r="L36" s="50"/>
      <c r="M36" s="50"/>
      <c r="N36" s="50">
        <f>928008-1</f>
        <v>928007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22">
        <f>SUM(N36)</f>
        <v>928007</v>
      </c>
    </row>
    <row r="37" spans="1:27" s="7" customFormat="1" ht="15.5" hidden="1" x14ac:dyDescent="0.35">
      <c r="A37" s="36" t="s">
        <v>50</v>
      </c>
      <c r="B37" s="23" t="s">
        <v>44</v>
      </c>
      <c r="C37" s="21" t="s">
        <v>69</v>
      </c>
      <c r="D37" s="73" t="s">
        <v>52</v>
      </c>
      <c r="E37" s="72">
        <v>6503</v>
      </c>
      <c r="F37" s="21">
        <v>17.277999999999999</v>
      </c>
      <c r="G37" s="77" t="s">
        <v>99</v>
      </c>
      <c r="H37" s="25"/>
      <c r="I37" s="25"/>
      <c r="J37" s="50"/>
      <c r="K37" s="50"/>
      <c r="L37" s="50"/>
      <c r="M37" s="50"/>
      <c r="N37" s="50">
        <v>1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22">
        <f t="shared" ref="AA37:AA38" si="1">SUM(N37)</f>
        <v>1</v>
      </c>
    </row>
    <row r="38" spans="1:27" s="6" customFormat="1" ht="14.5" hidden="1" x14ac:dyDescent="0.35">
      <c r="A38" s="36"/>
      <c r="B38" s="23"/>
      <c r="C38" s="57"/>
      <c r="D38" s="21"/>
      <c r="E38" s="23"/>
      <c r="F38" s="21"/>
      <c r="G38" s="21"/>
      <c r="H38" s="24"/>
      <c r="I38" s="24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22">
        <f t="shared" si="1"/>
        <v>0</v>
      </c>
    </row>
    <row r="39" spans="1:27" s="7" customFormat="1" ht="15" hidden="1" x14ac:dyDescent="0.35">
      <c r="A39" s="36"/>
      <c r="B39" s="23"/>
      <c r="C39" s="57"/>
      <c r="D39" s="21"/>
      <c r="E39" s="23"/>
      <c r="F39" s="21"/>
      <c r="G39" s="21"/>
      <c r="H39" s="24"/>
      <c r="I39" s="24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40">
        <f t="shared" si="0"/>
        <v>0</v>
      </c>
    </row>
    <row r="40" spans="1:27" s="9" customFormat="1" ht="15" hidden="1" x14ac:dyDescent="0.35">
      <c r="A40" s="36"/>
      <c r="B40" s="23"/>
      <c r="C40" s="57"/>
      <c r="D40" s="21"/>
      <c r="E40" s="23"/>
      <c r="F40" s="21"/>
      <c r="G40" s="21"/>
      <c r="H40" s="25"/>
      <c r="I40" s="25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40">
        <f t="shared" si="0"/>
        <v>0</v>
      </c>
    </row>
    <row r="41" spans="1:27" s="9" customFormat="1" ht="15" hidden="1" x14ac:dyDescent="0.35">
      <c r="A41" s="36"/>
      <c r="B41" s="54"/>
      <c r="C41" s="35"/>
      <c r="D41" s="21"/>
      <c r="E41" s="23"/>
      <c r="F41" s="21"/>
      <c r="G41" s="21"/>
      <c r="H41" s="25"/>
      <c r="I41" s="25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40">
        <f t="shared" si="0"/>
        <v>0</v>
      </c>
    </row>
    <row r="42" spans="1:27" s="9" customFormat="1" ht="15" hidden="1" x14ac:dyDescent="0.35">
      <c r="A42" s="36"/>
      <c r="B42" s="23"/>
      <c r="C42" s="35"/>
      <c r="D42" s="21"/>
      <c r="E42" s="23"/>
      <c r="F42" s="21"/>
      <c r="G42" s="21"/>
      <c r="H42" s="25"/>
      <c r="I42" s="25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40">
        <f t="shared" si="0"/>
        <v>0</v>
      </c>
    </row>
    <row r="43" spans="1:27" s="9" customFormat="1" ht="15" hidden="1" x14ac:dyDescent="0.35">
      <c r="A43" s="36"/>
      <c r="B43" s="23"/>
      <c r="C43" s="35"/>
      <c r="D43" s="21"/>
      <c r="E43" s="23"/>
      <c r="F43" s="21"/>
      <c r="G43" s="21"/>
      <c r="H43" s="25"/>
      <c r="I43" s="25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40">
        <f t="shared" si="0"/>
        <v>0</v>
      </c>
    </row>
    <row r="44" spans="1:27" s="9" customFormat="1" ht="18.5" hidden="1" x14ac:dyDescent="0.35">
      <c r="A44" s="55"/>
      <c r="B44" s="23"/>
      <c r="C44" s="53"/>
      <c r="D44" s="53"/>
      <c r="E44" s="53"/>
      <c r="F44" s="21"/>
      <c r="G44" s="21"/>
      <c r="H44" s="25"/>
      <c r="I44" s="25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40">
        <f t="shared" ref="AA44:AA66" si="2">SUM(H44:H44)</f>
        <v>0</v>
      </c>
    </row>
    <row r="45" spans="1:27" s="9" customFormat="1" ht="15" hidden="1" x14ac:dyDescent="0.35">
      <c r="A45" s="36"/>
      <c r="B45" s="23"/>
      <c r="C45" s="21"/>
      <c r="D45" s="21"/>
      <c r="E45" s="23"/>
      <c r="F45" s="21"/>
      <c r="G45" s="21"/>
      <c r="H45" s="25"/>
      <c r="I45" s="25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40">
        <f t="shared" si="2"/>
        <v>0</v>
      </c>
    </row>
    <row r="46" spans="1:27" s="9" customFormat="1" ht="15" hidden="1" x14ac:dyDescent="0.35">
      <c r="A46" s="15" t="s">
        <v>8</v>
      </c>
      <c r="B46" s="23"/>
      <c r="C46" s="21"/>
      <c r="D46" s="21"/>
      <c r="E46" s="23"/>
      <c r="F46" s="21"/>
      <c r="G46" s="21"/>
      <c r="H46" s="25"/>
      <c r="I46" s="25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40">
        <f t="shared" si="2"/>
        <v>0</v>
      </c>
    </row>
    <row r="47" spans="1:27" s="9" customFormat="1" ht="15" hidden="1" x14ac:dyDescent="0.35">
      <c r="A47" s="21" t="s">
        <v>21</v>
      </c>
      <c r="B47" s="23"/>
      <c r="C47" s="21"/>
      <c r="D47" s="21"/>
      <c r="E47" s="23"/>
      <c r="F47" s="59"/>
      <c r="G47" s="59"/>
      <c r="H47" s="25"/>
      <c r="I47" s="25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40">
        <f t="shared" si="2"/>
        <v>0</v>
      </c>
    </row>
    <row r="48" spans="1:27" s="9" customFormat="1" ht="15" hidden="1" x14ac:dyDescent="0.35">
      <c r="A48" s="42" t="s">
        <v>15</v>
      </c>
      <c r="B48" s="23" t="s">
        <v>41</v>
      </c>
      <c r="C48" s="21" t="s">
        <v>62</v>
      </c>
      <c r="D48" s="21" t="s">
        <v>63</v>
      </c>
      <c r="E48" s="21" t="s">
        <v>64</v>
      </c>
      <c r="F48" s="23">
        <v>17.207000000000001</v>
      </c>
      <c r="G48" s="76" t="s">
        <v>100</v>
      </c>
      <c r="H48" s="25"/>
      <c r="I48" s="25"/>
      <c r="J48" s="50"/>
      <c r="K48" s="50"/>
      <c r="L48" s="50"/>
      <c r="M48" s="50">
        <f>727835.71-1</f>
        <v>727834.71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22">
        <f>M48</f>
        <v>727834.71</v>
      </c>
    </row>
    <row r="49" spans="1:27" s="9" customFormat="1" ht="15" hidden="1" x14ac:dyDescent="0.35">
      <c r="A49" s="42" t="s">
        <v>15</v>
      </c>
      <c r="B49" s="23" t="s">
        <v>44</v>
      </c>
      <c r="C49" s="21" t="s">
        <v>62</v>
      </c>
      <c r="D49" s="21" t="s">
        <v>63</v>
      </c>
      <c r="E49" s="21" t="s">
        <v>64</v>
      </c>
      <c r="F49" s="23">
        <v>17.207000000000001</v>
      </c>
      <c r="G49" s="76" t="s">
        <v>100</v>
      </c>
      <c r="H49" s="25"/>
      <c r="I49" s="25"/>
      <c r="J49" s="50"/>
      <c r="K49" s="50"/>
      <c r="L49" s="50"/>
      <c r="M49" s="50">
        <v>1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22">
        <f t="shared" ref="AA49:AA51" si="3">M49</f>
        <v>1</v>
      </c>
    </row>
    <row r="50" spans="1:27" s="9" customFormat="1" ht="15" hidden="1" x14ac:dyDescent="0.35">
      <c r="A50" s="42" t="s">
        <v>16</v>
      </c>
      <c r="B50" s="23" t="s">
        <v>41</v>
      </c>
      <c r="C50" s="21" t="s">
        <v>62</v>
      </c>
      <c r="D50" s="21" t="s">
        <v>63</v>
      </c>
      <c r="E50" s="21" t="s">
        <v>65</v>
      </c>
      <c r="F50" s="23" t="s">
        <v>66</v>
      </c>
      <c r="G50" s="76" t="s">
        <v>100</v>
      </c>
      <c r="H50" s="25"/>
      <c r="I50" s="25"/>
      <c r="J50" s="50"/>
      <c r="K50" s="50"/>
      <c r="L50" s="50"/>
      <c r="M50" s="50">
        <f>119011-1</f>
        <v>119010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22">
        <f t="shared" si="3"/>
        <v>119010</v>
      </c>
    </row>
    <row r="51" spans="1:27" s="9" customFormat="1" ht="15" hidden="1" x14ac:dyDescent="0.35">
      <c r="A51" s="42" t="s">
        <v>16</v>
      </c>
      <c r="B51" s="23" t="s">
        <v>44</v>
      </c>
      <c r="C51" s="21" t="s">
        <v>62</v>
      </c>
      <c r="D51" s="21" t="s">
        <v>63</v>
      </c>
      <c r="E51" s="21" t="s">
        <v>65</v>
      </c>
      <c r="F51" s="23" t="s">
        <v>66</v>
      </c>
      <c r="G51" s="76" t="s">
        <v>100</v>
      </c>
      <c r="H51" s="25"/>
      <c r="I51" s="25"/>
      <c r="J51" s="50"/>
      <c r="K51" s="50"/>
      <c r="L51" s="50"/>
      <c r="M51" s="50">
        <v>1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22">
        <f t="shared" si="3"/>
        <v>1</v>
      </c>
    </row>
    <row r="52" spans="1:27" s="9" customFormat="1" ht="15" hidden="1" x14ac:dyDescent="0.35">
      <c r="A52" s="79" t="s">
        <v>109</v>
      </c>
      <c r="B52" s="66" t="s">
        <v>33</v>
      </c>
      <c r="C52" s="80" t="s">
        <v>123</v>
      </c>
      <c r="D52" s="81" t="s">
        <v>110</v>
      </c>
      <c r="E52" s="81" t="s">
        <v>111</v>
      </c>
      <c r="F52" s="23" t="s">
        <v>14</v>
      </c>
      <c r="G52" s="60"/>
      <c r="H52" s="25"/>
      <c r="I52" s="25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>
        <v>5805</v>
      </c>
      <c r="U52" s="50"/>
      <c r="V52" s="50"/>
      <c r="W52" s="50"/>
      <c r="X52" s="50"/>
      <c r="Y52" s="50"/>
      <c r="Z52" s="50"/>
      <c r="AA52" s="22">
        <f>T52</f>
        <v>5805</v>
      </c>
    </row>
    <row r="53" spans="1:27" s="9" customFormat="1" ht="15" hidden="1" x14ac:dyDescent="0.35">
      <c r="A53" s="79" t="s">
        <v>112</v>
      </c>
      <c r="B53" s="66" t="s">
        <v>33</v>
      </c>
      <c r="C53" s="82" t="s">
        <v>124</v>
      </c>
      <c r="D53" s="82" t="s">
        <v>113</v>
      </c>
      <c r="E53" s="81" t="s">
        <v>114</v>
      </c>
      <c r="F53" s="23" t="s">
        <v>14</v>
      </c>
      <c r="G53" s="60"/>
      <c r="H53" s="25"/>
      <c r="I53" s="25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>
        <v>10706.63</v>
      </c>
      <c r="U53" s="50"/>
      <c r="V53" s="50"/>
      <c r="W53" s="50"/>
      <c r="X53" s="50"/>
      <c r="Y53" s="50"/>
      <c r="Z53" s="50"/>
      <c r="AA53" s="22">
        <f t="shared" ref="AA53:AA55" si="4">T53</f>
        <v>10706.63</v>
      </c>
    </row>
    <row r="54" spans="1:27" s="9" customFormat="1" ht="15" hidden="1" x14ac:dyDescent="0.35">
      <c r="A54" s="79" t="s">
        <v>115</v>
      </c>
      <c r="B54" s="66" t="s">
        <v>33</v>
      </c>
      <c r="C54" s="83" t="s">
        <v>125</v>
      </c>
      <c r="D54" s="83" t="s">
        <v>116</v>
      </c>
      <c r="E54" s="84" t="s">
        <v>117</v>
      </c>
      <c r="F54" s="23" t="s">
        <v>14</v>
      </c>
      <c r="G54" s="60"/>
      <c r="H54" s="25"/>
      <c r="I54" s="2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>
        <v>14275.5</v>
      </c>
      <c r="U54" s="50"/>
      <c r="V54" s="50"/>
      <c r="W54" s="50"/>
      <c r="X54" s="50"/>
      <c r="Y54" s="50"/>
      <c r="Z54" s="50"/>
      <c r="AA54" s="22">
        <f t="shared" si="4"/>
        <v>14275.5</v>
      </c>
    </row>
    <row r="55" spans="1:27" s="9" customFormat="1" ht="15" hidden="1" x14ac:dyDescent="0.35">
      <c r="A55" s="79" t="s">
        <v>118</v>
      </c>
      <c r="B55" s="66" t="s">
        <v>33</v>
      </c>
      <c r="C55" s="85" t="s">
        <v>126</v>
      </c>
      <c r="D55" s="85" t="s">
        <v>119</v>
      </c>
      <c r="E55" s="86" t="s">
        <v>120</v>
      </c>
      <c r="F55" s="23" t="s">
        <v>14</v>
      </c>
      <c r="G55" s="61"/>
      <c r="H55" s="25"/>
      <c r="I55" s="2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7142.95</v>
      </c>
      <c r="U55" s="50"/>
      <c r="V55" s="50"/>
      <c r="W55" s="50"/>
      <c r="X55" s="50"/>
      <c r="Y55" s="50"/>
      <c r="Z55" s="50"/>
      <c r="AA55" s="22">
        <f t="shared" si="4"/>
        <v>7142.95</v>
      </c>
    </row>
    <row r="56" spans="1:27" s="9" customFormat="1" ht="15" hidden="1" x14ac:dyDescent="0.35">
      <c r="A56" s="88" t="s">
        <v>128</v>
      </c>
      <c r="B56" s="66" t="s">
        <v>33</v>
      </c>
      <c r="C56" s="87" t="s">
        <v>129</v>
      </c>
      <c r="D56" s="89" t="s">
        <v>130</v>
      </c>
      <c r="E56" s="84" t="s">
        <v>131</v>
      </c>
      <c r="F56" s="23" t="s">
        <v>14</v>
      </c>
      <c r="G56" s="61"/>
      <c r="H56" s="25"/>
      <c r="I56" s="25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>
        <v>2761.34</v>
      </c>
      <c r="V56" s="50"/>
      <c r="W56" s="50"/>
      <c r="X56" s="50"/>
      <c r="Y56" s="50"/>
      <c r="Z56" s="50"/>
      <c r="AA56" s="22">
        <f>U56</f>
        <v>2761.34</v>
      </c>
    </row>
    <row r="57" spans="1:27" s="9" customFormat="1" ht="15" hidden="1" x14ac:dyDescent="0.35">
      <c r="A57" s="79" t="s">
        <v>148</v>
      </c>
      <c r="B57" s="66" t="s">
        <v>33</v>
      </c>
      <c r="C57" s="21" t="s">
        <v>145</v>
      </c>
      <c r="D57" s="21" t="s">
        <v>146</v>
      </c>
      <c r="E57" s="93" t="s">
        <v>147</v>
      </c>
      <c r="F57" s="23" t="s">
        <v>14</v>
      </c>
      <c r="G57" s="61"/>
      <c r="H57" s="25"/>
      <c r="I57" s="25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>
        <v>1181.1600000000001</v>
      </c>
      <c r="X57" s="50"/>
      <c r="Y57" s="50"/>
      <c r="Z57" s="50"/>
      <c r="AA57" s="22">
        <f>W57</f>
        <v>1181.1600000000001</v>
      </c>
    </row>
    <row r="58" spans="1:27" s="9" customFormat="1" ht="15" hidden="1" x14ac:dyDescent="0.35">
      <c r="A58" s="42"/>
      <c r="B58" s="54"/>
      <c r="C58" s="53"/>
      <c r="D58" s="21"/>
      <c r="E58" s="53"/>
      <c r="F58" s="61"/>
      <c r="G58" s="61"/>
      <c r="H58" s="25"/>
      <c r="I58" s="25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40"/>
    </row>
    <row r="59" spans="1:27" s="9" customFormat="1" ht="15" hidden="1" x14ac:dyDescent="0.35">
      <c r="A59" s="42" t="s">
        <v>143</v>
      </c>
      <c r="B59" s="23" t="s">
        <v>33</v>
      </c>
      <c r="C59" s="37" t="s">
        <v>138</v>
      </c>
      <c r="D59" s="21" t="s">
        <v>139</v>
      </c>
      <c r="E59" s="38" t="s">
        <v>140</v>
      </c>
      <c r="F59" s="92">
        <v>17.285</v>
      </c>
      <c r="G59" s="61"/>
      <c r="H59" s="25"/>
      <c r="I59" s="25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>
        <v>36194</v>
      </c>
      <c r="W59" s="50"/>
      <c r="X59" s="50"/>
      <c r="Y59" s="50"/>
      <c r="Z59" s="50"/>
      <c r="AA59" s="22">
        <f>V59</f>
        <v>36194</v>
      </c>
    </row>
    <row r="60" spans="1:27" s="9" customFormat="1" ht="15" hidden="1" x14ac:dyDescent="0.35">
      <c r="A60" s="43" t="s">
        <v>18</v>
      </c>
      <c r="B60" s="23"/>
      <c r="C60" s="62"/>
      <c r="D60" s="35"/>
      <c r="E60" s="21"/>
      <c r="F60" s="60"/>
      <c r="G60" s="60"/>
      <c r="H60" s="25"/>
      <c r="I60" s="25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40">
        <f t="shared" si="2"/>
        <v>0</v>
      </c>
    </row>
    <row r="61" spans="1:27" s="9" customFormat="1" ht="15" hidden="1" x14ac:dyDescent="0.35">
      <c r="A61" s="43" t="s">
        <v>25</v>
      </c>
      <c r="B61" s="66" t="s">
        <v>26</v>
      </c>
      <c r="C61" s="21" t="s">
        <v>27</v>
      </c>
      <c r="D61" s="35" t="s">
        <v>19</v>
      </c>
      <c r="E61" s="21" t="s">
        <v>20</v>
      </c>
      <c r="F61" s="23">
        <v>10.561</v>
      </c>
      <c r="G61" s="23"/>
      <c r="H61" s="50">
        <v>1050.9299999999985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40">
        <f t="shared" si="2"/>
        <v>1050.9299999999985</v>
      </c>
    </row>
    <row r="62" spans="1:27" s="9" customFormat="1" ht="15" hidden="1" x14ac:dyDescent="0.35">
      <c r="A62" s="42" t="s">
        <v>86</v>
      </c>
      <c r="B62" s="66" t="s">
        <v>33</v>
      </c>
      <c r="C62" s="21" t="s">
        <v>87</v>
      </c>
      <c r="D62" s="21" t="s">
        <v>88</v>
      </c>
      <c r="E62" s="21" t="s">
        <v>89</v>
      </c>
      <c r="F62" s="23" t="s">
        <v>14</v>
      </c>
      <c r="G62" s="23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>
        <v>19250</v>
      </c>
      <c r="S62" s="50"/>
      <c r="T62" s="50"/>
      <c r="U62" s="50"/>
      <c r="V62" s="50"/>
      <c r="W62" s="50"/>
      <c r="X62" s="50"/>
      <c r="Y62" s="50"/>
      <c r="Z62" s="50"/>
      <c r="AA62" s="22">
        <f>R62</f>
        <v>19250</v>
      </c>
    </row>
    <row r="63" spans="1:27" s="9" customFormat="1" ht="15" hidden="1" x14ac:dyDescent="0.35">
      <c r="A63" s="43"/>
      <c r="B63" s="44"/>
      <c r="C63" s="21"/>
      <c r="D63" s="21"/>
      <c r="E63" s="21"/>
      <c r="F63" s="61"/>
      <c r="G63" s="61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40">
        <f t="shared" si="2"/>
        <v>0</v>
      </c>
    </row>
    <row r="64" spans="1:27" s="9" customFormat="1" ht="14.5" customHeight="1" x14ac:dyDescent="0.35">
      <c r="A64" s="43"/>
      <c r="B64" s="44"/>
      <c r="C64" s="45"/>
      <c r="D64" s="45"/>
      <c r="E64" s="46"/>
      <c r="F64" s="44"/>
      <c r="G64" s="4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40">
        <f t="shared" si="2"/>
        <v>0</v>
      </c>
    </row>
    <row r="65" spans="1:27" s="9" customFormat="1" ht="15" x14ac:dyDescent="0.35">
      <c r="A65" s="15" t="s">
        <v>8</v>
      </c>
      <c r="B65" s="44"/>
      <c r="C65" s="45"/>
      <c r="D65" s="45"/>
      <c r="E65" s="46"/>
      <c r="F65" s="4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40">
        <f t="shared" si="2"/>
        <v>0</v>
      </c>
    </row>
    <row r="66" spans="1:27" s="9" customFormat="1" ht="15" x14ac:dyDescent="0.35">
      <c r="A66" s="21" t="s">
        <v>101</v>
      </c>
      <c r="B66" s="44"/>
      <c r="C66" s="45"/>
      <c r="D66" s="45"/>
      <c r="E66" s="46"/>
      <c r="F66" s="4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40">
        <f t="shared" si="2"/>
        <v>0</v>
      </c>
    </row>
    <row r="67" spans="1:27" s="9" customFormat="1" ht="15" x14ac:dyDescent="0.35">
      <c r="A67" s="47" t="s">
        <v>17</v>
      </c>
      <c r="B67" s="23" t="s">
        <v>33</v>
      </c>
      <c r="C67" s="95" t="s">
        <v>157</v>
      </c>
      <c r="D67" s="95" t="s">
        <v>158</v>
      </c>
      <c r="E67" s="38" t="s">
        <v>159</v>
      </c>
      <c r="F67" s="35">
        <v>17.800999999999998</v>
      </c>
      <c r="G67" s="76" t="s">
        <v>102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>
        <v>29431.11</v>
      </c>
      <c r="Z67" s="50">
        <v>-11705.96</v>
      </c>
      <c r="AA67" s="22">
        <f>SUM(Y67:Z67)</f>
        <v>17725.150000000001</v>
      </c>
    </row>
    <row r="68" spans="1:27" s="7" customFormat="1" ht="15" hidden="1" x14ac:dyDescent="0.35">
      <c r="A68" s="15" t="s">
        <v>8</v>
      </c>
      <c r="B68" s="17"/>
      <c r="C68" s="18"/>
      <c r="D68" s="20"/>
      <c r="E68" s="18"/>
      <c r="F68" s="20"/>
      <c r="G68" s="2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40">
        <f t="shared" ref="AA68:AA73" si="5">SUM(H68:H68)</f>
        <v>0</v>
      </c>
    </row>
    <row r="69" spans="1:27" s="7" customFormat="1" ht="15" hidden="1" x14ac:dyDescent="0.35">
      <c r="A69" s="21" t="s">
        <v>77</v>
      </c>
      <c r="B69" s="20"/>
      <c r="C69" s="18"/>
      <c r="D69" s="20"/>
      <c r="E69" s="18"/>
      <c r="F69" s="20"/>
      <c r="G69" s="2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40">
        <f t="shared" si="5"/>
        <v>0</v>
      </c>
    </row>
    <row r="70" spans="1:27" s="7" customFormat="1" ht="15.5" hidden="1" thickBot="1" x14ac:dyDescent="0.4">
      <c r="A70" s="41" t="s">
        <v>13</v>
      </c>
      <c r="B70" s="66" t="s">
        <v>33</v>
      </c>
      <c r="C70" s="74" t="s">
        <v>74</v>
      </c>
      <c r="D70" s="75" t="s">
        <v>75</v>
      </c>
      <c r="E70" s="75" t="s">
        <v>76</v>
      </c>
      <c r="F70" s="23" t="s">
        <v>14</v>
      </c>
      <c r="G70" s="23"/>
      <c r="H70" s="50"/>
      <c r="I70" s="50"/>
      <c r="J70" s="50"/>
      <c r="K70" s="50"/>
      <c r="L70" s="50"/>
      <c r="M70" s="50"/>
      <c r="N70" s="50"/>
      <c r="O70" s="50">
        <v>716019.5</v>
      </c>
      <c r="P70" s="50"/>
      <c r="Q70" s="50">
        <v>716019.5</v>
      </c>
      <c r="R70" s="50"/>
      <c r="S70" s="50"/>
      <c r="T70" s="50"/>
      <c r="U70" s="50"/>
      <c r="V70" s="50"/>
      <c r="W70" s="50"/>
      <c r="X70" s="50"/>
      <c r="Y70" s="50"/>
      <c r="Z70" s="50"/>
      <c r="AA70" s="22">
        <f>SUM(O70:Q70)</f>
        <v>1432039</v>
      </c>
    </row>
    <row r="71" spans="1:27" s="7" customFormat="1" ht="15.5" hidden="1" thickTop="1" x14ac:dyDescent="0.35">
      <c r="A71" s="41"/>
      <c r="B71" s="23"/>
      <c r="C71" s="21"/>
      <c r="D71" s="21"/>
      <c r="E71" s="21"/>
      <c r="F71" s="23"/>
      <c r="G71" s="23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40">
        <f t="shared" si="5"/>
        <v>0</v>
      </c>
    </row>
    <row r="72" spans="1:27" s="7" customFormat="1" ht="15" x14ac:dyDescent="0.35">
      <c r="A72" s="41"/>
      <c r="B72" s="23"/>
      <c r="C72" s="37"/>
      <c r="D72" s="37"/>
      <c r="E72" s="37"/>
      <c r="F72" s="23"/>
      <c r="G72" s="23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40">
        <f t="shared" si="5"/>
        <v>0</v>
      </c>
    </row>
    <row r="73" spans="1:27" s="7" customFormat="1" ht="15" x14ac:dyDescent="0.35">
      <c r="A73" s="10"/>
      <c r="B73" s="26"/>
      <c r="C73" s="26"/>
      <c r="D73" s="20"/>
      <c r="E73" s="20"/>
      <c r="F73" s="20"/>
      <c r="G73" s="20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40">
        <f t="shared" si="5"/>
        <v>0</v>
      </c>
    </row>
    <row r="74" spans="1:27" s="7" customFormat="1" ht="18" x14ac:dyDescent="0.4">
      <c r="A74" s="11" t="s">
        <v>0</v>
      </c>
      <c r="B74" s="27"/>
      <c r="C74" s="28"/>
      <c r="D74" s="28"/>
      <c r="E74" s="28"/>
      <c r="F74" s="28"/>
      <c r="G74" s="28"/>
      <c r="H74" s="51">
        <f>SUM(H61:H73)</f>
        <v>1050.9299999999985</v>
      </c>
      <c r="I74" s="70">
        <f>SUM(I17:I73)</f>
        <v>199455.96</v>
      </c>
      <c r="J74" s="51">
        <f>SUM(J24:J73)</f>
        <v>1243025</v>
      </c>
      <c r="K74" s="51">
        <f>SUM(K24:K44)</f>
        <v>233591</v>
      </c>
      <c r="L74" s="51">
        <f>SUM(L23:L44)</f>
        <v>178792</v>
      </c>
      <c r="M74" s="51">
        <f>SUM(M47:M51)</f>
        <v>846846.71</v>
      </c>
      <c r="N74" s="51">
        <f>SUM(N34:N43)</f>
        <v>928008</v>
      </c>
      <c r="O74" s="51">
        <f>SUM(O68:O72)</f>
        <v>716019.5</v>
      </c>
      <c r="P74" s="51">
        <f>SUM(P29:P41)</f>
        <v>798991</v>
      </c>
      <c r="Q74" s="51">
        <f>SUM(Q70:Q72)</f>
        <v>716019.5</v>
      </c>
      <c r="R74" s="51">
        <f>SUM(R62:R64)</f>
        <v>19250</v>
      </c>
      <c r="S74" s="51">
        <f>SUM(S7:S11)</f>
        <v>69229.797329591005</v>
      </c>
      <c r="T74" s="51">
        <f>SUM(T46:T58)</f>
        <v>37930.079999999994</v>
      </c>
      <c r="U74" s="51">
        <f>SUM(U47:U57)</f>
        <v>2761.34</v>
      </c>
      <c r="V74" s="51">
        <f>SUM(V57:V59)</f>
        <v>36194</v>
      </c>
      <c r="W74" s="51">
        <f>SUM(W47:W58)</f>
        <v>1181.1600000000001</v>
      </c>
      <c r="X74" s="51">
        <f>SUM(X16:X73)</f>
        <v>83182.19</v>
      </c>
      <c r="Y74" s="51">
        <f>SUM(Y65:Y73)</f>
        <v>29431.11</v>
      </c>
      <c r="Z74" s="51">
        <f>SUM(Z66:Z72)</f>
        <v>-11705.96</v>
      </c>
      <c r="AA74" s="40"/>
    </row>
    <row r="75" spans="1:27" s="7" customFormat="1" ht="18" x14ac:dyDescent="0.4">
      <c r="A75" s="29"/>
      <c r="B75" s="30"/>
      <c r="C75" s="31"/>
      <c r="D75" s="31"/>
      <c r="E75" s="31"/>
      <c r="F75" s="31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3"/>
    </row>
    <row r="76" spans="1:27" ht="14.5" x14ac:dyDescent="0.35">
      <c r="A76" s="39" t="s">
        <v>9</v>
      </c>
    </row>
    <row r="77" spans="1:27" ht="14.5" hidden="1" x14ac:dyDescent="0.35">
      <c r="A77" s="39" t="s">
        <v>23</v>
      </c>
    </row>
    <row r="78" spans="1:27" ht="14.5" hidden="1" x14ac:dyDescent="0.35">
      <c r="A78" s="65" t="s">
        <v>24</v>
      </c>
    </row>
    <row r="79" spans="1:27" ht="14.5" hidden="1" x14ac:dyDescent="0.35">
      <c r="A79" s="39" t="s">
        <v>30</v>
      </c>
    </row>
    <row r="80" spans="1:27" ht="14.5" hidden="1" x14ac:dyDescent="0.35">
      <c r="A80" s="39" t="s">
        <v>29</v>
      </c>
    </row>
    <row r="81" spans="1:1" ht="14.5" hidden="1" x14ac:dyDescent="0.35">
      <c r="A81" s="39" t="s">
        <v>46</v>
      </c>
    </row>
    <row r="82" spans="1:1" ht="14.5" hidden="1" x14ac:dyDescent="0.35">
      <c r="A82" s="39" t="s">
        <v>45</v>
      </c>
    </row>
    <row r="83" spans="1:1" ht="14.5" hidden="1" x14ac:dyDescent="0.35">
      <c r="A83" s="39" t="s">
        <v>49</v>
      </c>
    </row>
    <row r="84" spans="1:1" ht="14.5" hidden="1" x14ac:dyDescent="0.35">
      <c r="A84" s="39" t="s">
        <v>48</v>
      </c>
    </row>
    <row r="85" spans="1:1" ht="14.5" hidden="1" x14ac:dyDescent="0.35">
      <c r="A85" s="39" t="s">
        <v>58</v>
      </c>
    </row>
    <row r="86" spans="1:1" ht="14.5" hidden="1" x14ac:dyDescent="0.35">
      <c r="A86" s="39" t="s">
        <v>57</v>
      </c>
    </row>
    <row r="87" spans="1:1" ht="14.5" hidden="1" x14ac:dyDescent="0.35">
      <c r="A87" s="39" t="s">
        <v>61</v>
      </c>
    </row>
    <row r="88" spans="1:1" ht="14.5" hidden="1" x14ac:dyDescent="0.35">
      <c r="A88" s="39" t="s">
        <v>60</v>
      </c>
    </row>
    <row r="89" spans="1:1" ht="14.5" hidden="1" x14ac:dyDescent="0.35">
      <c r="A89" s="39" t="s">
        <v>71</v>
      </c>
    </row>
    <row r="90" spans="1:1" ht="14.5" hidden="1" x14ac:dyDescent="0.35">
      <c r="A90" s="39" t="s">
        <v>70</v>
      </c>
    </row>
    <row r="91" spans="1:1" ht="14.5" hidden="1" x14ac:dyDescent="0.35">
      <c r="A91" s="39" t="s">
        <v>78</v>
      </c>
    </row>
    <row r="92" spans="1:1" ht="14.5" hidden="1" x14ac:dyDescent="0.35">
      <c r="A92" s="39" t="s">
        <v>73</v>
      </c>
    </row>
    <row r="93" spans="1:1" ht="14.5" hidden="1" x14ac:dyDescent="0.35">
      <c r="A93" s="39" t="s">
        <v>82</v>
      </c>
    </row>
    <row r="94" spans="1:1" ht="14.5" hidden="1" x14ac:dyDescent="0.35">
      <c r="A94" s="39" t="s">
        <v>81</v>
      </c>
    </row>
    <row r="95" spans="1:1" ht="14.5" hidden="1" x14ac:dyDescent="0.35">
      <c r="A95" s="39" t="s">
        <v>84</v>
      </c>
    </row>
    <row r="96" spans="1:1" ht="14.5" hidden="1" x14ac:dyDescent="0.35">
      <c r="A96" s="39" t="s">
        <v>73</v>
      </c>
    </row>
    <row r="97" spans="1:1" ht="14.5" hidden="1" x14ac:dyDescent="0.35">
      <c r="A97" s="39" t="s">
        <v>90</v>
      </c>
    </row>
    <row r="98" spans="1:1" ht="14.5" hidden="1" x14ac:dyDescent="0.35">
      <c r="A98" s="39" t="s">
        <v>91</v>
      </c>
    </row>
    <row r="99" spans="1:1" ht="14.5" hidden="1" x14ac:dyDescent="0.35">
      <c r="A99" s="39" t="s">
        <v>95</v>
      </c>
    </row>
    <row r="100" spans="1:1" ht="14.5" hidden="1" x14ac:dyDescent="0.35">
      <c r="A100" s="39" t="s">
        <v>93</v>
      </c>
    </row>
    <row r="101" spans="1:1" ht="14.5" hidden="1" x14ac:dyDescent="0.35">
      <c r="A101" s="39" t="s">
        <v>122</v>
      </c>
    </row>
    <row r="102" spans="1:1" ht="14.5" hidden="1" x14ac:dyDescent="0.35">
      <c r="A102" s="39" t="s">
        <v>121</v>
      </c>
    </row>
    <row r="103" spans="1:1" ht="14.5" hidden="1" x14ac:dyDescent="0.35">
      <c r="A103" s="39" t="s">
        <v>132</v>
      </c>
    </row>
    <row r="104" spans="1:1" ht="14.5" hidden="1" x14ac:dyDescent="0.35">
      <c r="A104" s="39" t="s">
        <v>121</v>
      </c>
    </row>
    <row r="105" spans="1:1" ht="14.5" hidden="1" x14ac:dyDescent="0.35">
      <c r="A105" s="39" t="s">
        <v>141</v>
      </c>
    </row>
    <row r="106" spans="1:1" ht="14.5" hidden="1" x14ac:dyDescent="0.35">
      <c r="A106" s="39" t="s">
        <v>142</v>
      </c>
    </row>
    <row r="107" spans="1:1" ht="14.5" hidden="1" x14ac:dyDescent="0.35">
      <c r="A107" s="39" t="s">
        <v>149</v>
      </c>
    </row>
    <row r="108" spans="1:1" ht="14.5" hidden="1" x14ac:dyDescent="0.35">
      <c r="A108" s="39" t="s">
        <v>121</v>
      </c>
    </row>
    <row r="109" spans="1:1" ht="14.5" hidden="1" x14ac:dyDescent="0.35">
      <c r="A109" s="39" t="s">
        <v>153</v>
      </c>
    </row>
    <row r="110" spans="1:1" ht="14.5" hidden="1" x14ac:dyDescent="0.35">
      <c r="A110" s="39" t="s">
        <v>152</v>
      </c>
    </row>
    <row r="111" spans="1:1" ht="14.5" hidden="1" x14ac:dyDescent="0.35">
      <c r="A111" s="39" t="s">
        <v>156</v>
      </c>
    </row>
    <row r="112" spans="1:1" ht="14.5" hidden="1" x14ac:dyDescent="0.35">
      <c r="A112" s="39" t="s">
        <v>155</v>
      </c>
    </row>
    <row r="113" spans="1:1" ht="14.5" x14ac:dyDescent="0.35">
      <c r="A113" s="39" t="s">
        <v>162</v>
      </c>
    </row>
    <row r="114" spans="1:1" ht="14.5" x14ac:dyDescent="0.35">
      <c r="A114" s="39" t="s">
        <v>161</v>
      </c>
    </row>
    <row r="118" spans="1:1" ht="14.5" x14ac:dyDescent="0.35">
      <c r="A118" s="90" t="s">
        <v>94</v>
      </c>
    </row>
    <row r="119" spans="1:1" ht="14.5" x14ac:dyDescent="0.35">
      <c r="A119" s="16" t="s">
        <v>133</v>
      </c>
    </row>
    <row r="120" spans="1:1" ht="14.5" x14ac:dyDescent="0.35">
      <c r="A120" s="91" t="s">
        <v>136</v>
      </c>
    </row>
    <row r="121" spans="1:1" ht="14.5" x14ac:dyDescent="0.35">
      <c r="A121" s="16" t="s">
        <v>134</v>
      </c>
    </row>
    <row r="122" spans="1:1" ht="14.5" x14ac:dyDescent="0.35">
      <c r="A122" s="91" t="s">
        <v>135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2023-08-31T13:28:58Z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