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NEW BEDFORD/"/>
    </mc:Choice>
  </mc:AlternateContent>
  <xr:revisionPtr revIDLastSave="0" documentId="8_{A5EE47B6-E777-4CA8-8D55-50EF5B25E08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8" i="2" l="1"/>
  <c r="R80" i="2" s="1"/>
  <c r="S39" i="2"/>
  <c r="S38" i="2"/>
  <c r="Q80" i="2"/>
  <c r="S9" i="2"/>
  <c r="P41" i="2" l="1"/>
  <c r="S41" i="2" s="1"/>
  <c r="S42" i="2"/>
  <c r="S43" i="2"/>
  <c r="M80" i="2"/>
  <c r="S8" i="2"/>
  <c r="S65" i="2"/>
  <c r="O64" i="2"/>
  <c r="S64" i="2" s="1"/>
  <c r="S34" i="2"/>
  <c r="N33" i="2"/>
  <c r="S33" i="2" s="1"/>
  <c r="L80" i="2"/>
  <c r="S57" i="2"/>
  <c r="S36" i="2"/>
  <c r="K35" i="2"/>
  <c r="S35" i="2" s="1"/>
  <c r="S32" i="2"/>
  <c r="J31" i="2"/>
  <c r="J80" i="2" s="1"/>
  <c r="I23" i="2"/>
  <c r="I80" i="2" s="1"/>
  <c r="H80" i="2"/>
  <c r="S77" i="2"/>
  <c r="G80" i="2"/>
  <c r="S68" i="2"/>
  <c r="S69" i="2"/>
  <c r="S70" i="2"/>
  <c r="S71" i="2"/>
  <c r="S72" i="2"/>
  <c r="S73" i="2"/>
  <c r="S74" i="2"/>
  <c r="S75" i="2"/>
  <c r="S76" i="2"/>
  <c r="S23" i="2"/>
  <c r="S10" i="2"/>
  <c r="S11" i="2"/>
  <c r="S12" i="2"/>
  <c r="S14" i="2"/>
  <c r="S15" i="2"/>
  <c r="S16" i="2"/>
  <c r="S17" i="2"/>
  <c r="S18" i="2"/>
  <c r="S19" i="2"/>
  <c r="S20" i="2"/>
  <c r="S21" i="2"/>
  <c r="S22" i="2"/>
  <c r="S24" i="2"/>
  <c r="S25" i="2"/>
  <c r="S26" i="2"/>
  <c r="S27" i="2"/>
  <c r="S28" i="2"/>
  <c r="S29" i="2"/>
  <c r="S30" i="2"/>
  <c r="S44" i="2"/>
  <c r="S45" i="2"/>
  <c r="S47" i="2"/>
  <c r="S48" i="2"/>
  <c r="S49" i="2"/>
  <c r="S50" i="2"/>
  <c r="S51" i="2"/>
  <c r="S52" i="2"/>
  <c r="S53" i="2"/>
  <c r="S54" i="2"/>
  <c r="S55" i="2"/>
  <c r="S56" i="2"/>
  <c r="S58" i="2"/>
  <c r="S59" i="2"/>
  <c r="S60" i="2"/>
  <c r="S61" i="2"/>
  <c r="S62" i="2"/>
  <c r="S63" i="2"/>
  <c r="S78" i="2"/>
  <c r="S79" i="2"/>
  <c r="S46" i="2"/>
  <c r="S13" i="2"/>
  <c r="P80" i="2" l="1"/>
  <c r="O80" i="2"/>
  <c r="N80" i="2"/>
  <c r="K80" i="2"/>
  <c r="S31" i="2"/>
</calcChain>
</file>

<file path=xl/sharedStrings.xml><?xml version="1.0" encoding="utf-8"?>
<sst xmlns="http://schemas.openxmlformats.org/spreadsheetml/2006/main" count="168" uniqueCount="114">
  <si>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</si>
  <si>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</si>
  <si>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</si>
  <si>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</si>
  <si>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</si>
  <si>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</si>
  <si>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</si>
  <si>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</si>
  <si>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</si>
  <si>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</si>
  <si>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</si>
  <si>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</si>
  <si>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</si>
  <si>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WORKFORCE TRAINING FUND</t>
  </si>
  <si>
    <t>N/A</t>
  </si>
  <si>
    <t>STATE ONE STOP</t>
  </si>
  <si>
    <t>17.207</t>
  </si>
  <si>
    <t>DOE -ELEMENTARY &amp; SECONDARY ED</t>
  </si>
  <si>
    <t>84.002A</t>
  </si>
  <si>
    <t>DOE-CAREER PATHWAYS</t>
  </si>
  <si>
    <t>MA COMMISSION FOR THE BLIND</t>
  </si>
  <si>
    <t>WP 90%</t>
  </si>
  <si>
    <t>UI</t>
  </si>
  <si>
    <t>CT EOL 21CCNBEDTRADE</t>
  </si>
  <si>
    <t>TRADE</t>
  </si>
  <si>
    <t>ALLOCATION FOR UI SERVICES</t>
  </si>
  <si>
    <t>CT EOL 21CCNBEDSOSWTF</t>
  </si>
  <si>
    <t>DTA</t>
  </si>
  <si>
    <t>MA REHAB COMMISSION (SERVICE DATE 7.1.2020-9.30.2021)</t>
  </si>
  <si>
    <t>The Center for Workforce Inclusion, Inc</t>
  </si>
  <si>
    <t>4400-3067</t>
  </si>
  <si>
    <t>K103</t>
  </si>
  <si>
    <t>INITIAL AWARD FY23</t>
  </si>
  <si>
    <t>INITIAL AWARD FY23 JULY 29, 2022</t>
  </si>
  <si>
    <t>TO ADD DTA WPP EXPANSION FUNDS</t>
  </si>
  <si>
    <t>CT EOL 23CCNBEDWP</t>
  </si>
  <si>
    <t>DTA WPP EXPANSION FUNDS</t>
  </si>
  <si>
    <t>JULY 1, 2022-SEPT 30, 2022</t>
  </si>
  <si>
    <t>F20223067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</si>
  <si>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</si>
  <si>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</si>
  <si>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</si>
  <si>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</si>
  <si>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</si>
  <si>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</si>
  <si>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</si>
  <si>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</si>
  <si>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23CCNBEDNEGREA</t>
  </si>
  <si>
    <t>BUDGET #2 FY23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</si>
  <si>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</si>
  <si>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</si>
  <si>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</si>
  <si>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</si>
  <si>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</si>
  <si>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</si>
  <si>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</si>
  <si>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</si>
  <si>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#3 FY23</t>
  </si>
  <si>
    <t>CT EOL 23CCNBEDWIA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</si>
  <si>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</si>
  <si>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</si>
  <si>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</si>
  <si>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</si>
  <si>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</si>
  <si>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</si>
  <si>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</si>
  <si>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</si>
  <si>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</si>
  <si>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</si>
  <si>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</si>
  <si>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#5 FY23 OCTOBER 18, 2022</t>
  </si>
  <si>
    <t>TO ADD INCENTIVE AWARD</t>
  </si>
  <si>
    <t>BUDGET #4 FY23</t>
  </si>
  <si>
    <t>BUDGET #5 FY23</t>
  </si>
  <si>
    <t>CT EOL 23CCNBEDVETSUI</t>
  </si>
  <si>
    <t>FVETS2022</t>
  </si>
  <si>
    <t>K110</t>
  </si>
  <si>
    <t>7002-6628</t>
  </si>
  <si>
    <t>OCT 1, 2022-DEC 31, 2022</t>
  </si>
  <si>
    <t>JVSG GOLD INCENTIVE AWARD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</si>
  <si>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</si>
  <si>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</si>
  <si>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</si>
  <si>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</si>
  <si>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</si>
  <si>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</si>
  <si>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</si>
  <si>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</si>
  <si>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FES2023</t>
  </si>
  <si>
    <t>7002-6626</t>
  </si>
  <si>
    <t>K105</t>
  </si>
  <si>
    <t>BUDGET #8 FY23</t>
  </si>
  <si>
    <t>WTRUSTF23</t>
  </si>
  <si>
    <t>7003-0135</t>
  </si>
  <si>
    <t>K264</t>
  </si>
  <si>
    <t>BUDGET #9 FY23</t>
  </si>
  <si>
    <t>OCTOBER 1, 2022-JUNE 30,  2023</t>
  </si>
  <si>
    <t>FWIADWK23B</t>
  </si>
  <si>
    <t>7003-1778</t>
  </si>
  <si>
    <t>TO ADD FY23 DISLOCATED WORKER FUND</t>
  </si>
  <si>
    <t>TO ADD FY23 WTF</t>
  </si>
  <si>
    <t>BUDGET #7 FY23 OCTOBER 20, 2022</t>
  </si>
  <si>
    <t>BUDGET #8 FY23 OCTOBER 21, 2022</t>
  </si>
  <si>
    <t>BUDGET #9 FY23 DECEMBER 8, 2022</t>
  </si>
  <si>
    <t>BUDGET #10 FY23</t>
  </si>
  <si>
    <t>STOSCC2023</t>
  </si>
  <si>
    <t>7003-0803</t>
  </si>
  <si>
    <t>K284</t>
  </si>
  <si>
    <t>TO ADD FY23 STATE ONE STOP FUND</t>
  </si>
  <si>
    <t>BUDGET #10 FY23 DECEMBER 13, 2022</t>
  </si>
  <si>
    <t>BUDGET #11 FY23</t>
  </si>
  <si>
    <t>FWIAADT23B</t>
  </si>
  <si>
    <t>TO ADD FY23 ADULT FUNDS</t>
  </si>
  <si>
    <t>BUDGET #11 FY23 DECEMBER 19,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</si>
</sst>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5" fillId="0" borderId="0" xfId="0" quotePrefix="1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20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6"/>
  <sheetViews>
    <sheetView tabSelected="1" zoomScaleNormal="100" workbookViewId="0">
      <selection activeCell="A103" sqref="A103:XFD104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bestFit="1" customWidth="1"/>
    <col min="7" max="7" width="14" style="2" hidden="1" customWidth="1"/>
    <col min="8" max="8" width="13.6328125" style="2" hidden="1" customWidth="1"/>
    <col min="9" max="14" width="18.90625" style="2" hidden="1" customWidth="1"/>
    <col min="15" max="15" width="22.81640625" style="2" hidden="1" customWidth="1"/>
    <col min="16" max="17" width="18" style="2" hidden="1" customWidth="1"/>
    <col min="18" max="18" width="18" style="2" customWidth="1"/>
    <col min="19" max="19" width="12.1796875" style="3" hidden="1" customWidth="1"/>
    <col min="20" max="20" width="7.7265625" style="3" customWidth="1"/>
    <col min="21" max="21" width="10.453125" style="3" bestFit="1" customWidth="1"/>
    <col min="22" max="16384" width="9.1796875" style="3"/>
  </cols>
  <sheetData>
    <row r="1" spans="1:19" ht="20.5" x14ac:dyDescent="0.45">
      <c r="A1" s="3" t="s">
        <v>11</v>
      </c>
      <c r="B1" s="68" t="s">
        <v>10</v>
      </c>
      <c r="C1" s="69"/>
      <c r="D1" s="69"/>
      <c r="E1" s="69"/>
      <c r="F1" s="69"/>
      <c r="G1" s="69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9" ht="20.5" x14ac:dyDescent="0.45">
      <c r="B2" s="6"/>
      <c r="C2" s="6"/>
      <c r="D2" s="6"/>
      <c r="E2" s="7"/>
      <c r="F2" s="7"/>
    </row>
    <row r="3" spans="1:19" ht="20.5" x14ac:dyDescent="0.45">
      <c r="A3" s="4" t="s">
        <v>12</v>
      </c>
      <c r="B3" s="6" t="s">
        <v>7</v>
      </c>
      <c r="C3" s="1"/>
    </row>
    <row r="4" spans="1:19" ht="21" thickBot="1" x14ac:dyDescent="0.5">
      <c r="A4" s="4"/>
      <c r="B4" s="5"/>
      <c r="C4" s="1"/>
    </row>
    <row r="5" spans="1:19" s="10" customFormat="1" ht="5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32</v>
      </c>
      <c r="H5" s="57" t="s">
        <v>39</v>
      </c>
      <c r="I5" s="57" t="s">
        <v>48</v>
      </c>
      <c r="J5" s="57" t="s">
        <v>57</v>
      </c>
      <c r="K5" s="57" t="s">
        <v>72</v>
      </c>
      <c r="L5" s="57" t="s">
        <v>73</v>
      </c>
      <c r="M5" s="57" t="s">
        <v>80</v>
      </c>
      <c r="N5" s="57" t="s">
        <v>86</v>
      </c>
      <c r="O5" s="57" t="s">
        <v>91</v>
      </c>
      <c r="P5" s="57" t="s">
        <v>95</v>
      </c>
      <c r="Q5" s="57" t="s">
        <v>104</v>
      </c>
      <c r="R5" s="57" t="s">
        <v>110</v>
      </c>
      <c r="S5" s="30" t="s">
        <v>6</v>
      </c>
    </row>
    <row r="6" spans="1:19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6"/>
    </row>
    <row r="7" spans="1:19" s="10" customFormat="1" ht="14.5" hidden="1" x14ac:dyDescent="0.35">
      <c r="A7" s="15" t="s">
        <v>26</v>
      </c>
      <c r="B7" s="11"/>
      <c r="C7" s="12"/>
      <c r="D7" s="12"/>
      <c r="E7" s="1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6"/>
    </row>
    <row r="8" spans="1:19" s="10" customFormat="1" ht="15" hidden="1" x14ac:dyDescent="0.35">
      <c r="A8" s="63" t="s">
        <v>13</v>
      </c>
      <c r="B8" s="17" t="s">
        <v>52</v>
      </c>
      <c r="C8" s="41" t="s">
        <v>92</v>
      </c>
      <c r="D8" s="64" t="s">
        <v>93</v>
      </c>
      <c r="E8" s="65" t="s">
        <v>94</v>
      </c>
      <c r="F8" s="15" t="s">
        <v>14</v>
      </c>
      <c r="G8" s="19"/>
      <c r="H8" s="19"/>
      <c r="I8" s="19"/>
      <c r="J8" s="19"/>
      <c r="K8" s="19"/>
      <c r="L8" s="19"/>
      <c r="M8" s="43">
        <v>95000</v>
      </c>
      <c r="N8" s="19"/>
      <c r="O8" s="19"/>
      <c r="P8" s="19"/>
      <c r="Q8" s="19"/>
      <c r="R8" s="19"/>
      <c r="S8" s="16">
        <f>SUM(M8:O8)</f>
        <v>95000</v>
      </c>
    </row>
    <row r="9" spans="1:19" s="10" customFormat="1" ht="15" hidden="1" thickBot="1" x14ac:dyDescent="0.4">
      <c r="A9" s="35" t="s">
        <v>15</v>
      </c>
      <c r="B9" s="55" t="s">
        <v>41</v>
      </c>
      <c r="C9" s="67" t="s">
        <v>105</v>
      </c>
      <c r="D9" s="64" t="s">
        <v>106</v>
      </c>
      <c r="E9" s="64" t="s">
        <v>107</v>
      </c>
      <c r="F9" s="17" t="s">
        <v>14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66">
        <v>212185.36</v>
      </c>
      <c r="R9" s="66"/>
      <c r="S9" s="16">
        <f>Q9</f>
        <v>212185.36</v>
      </c>
    </row>
    <row r="10" spans="1:19" s="10" customFormat="1" ht="15" hidden="1" thickTop="1" x14ac:dyDescent="0.35">
      <c r="A10" s="35"/>
      <c r="B10" s="17"/>
      <c r="C10" s="15"/>
      <c r="D10" s="15"/>
      <c r="E10" s="15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34">
        <f t="shared" ref="S10:S30" si="0">SUM(G10:G10)</f>
        <v>0</v>
      </c>
    </row>
    <row r="11" spans="1:19" s="21" customFormat="1" ht="14.5" hidden="1" x14ac:dyDescent="0.35">
      <c r="A11" s="9" t="s">
        <v>8</v>
      </c>
      <c r="B11" s="11"/>
      <c r="C11" s="14"/>
      <c r="D11" s="14"/>
      <c r="E11" s="11"/>
      <c r="F11" s="11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34">
        <f t="shared" si="0"/>
        <v>0</v>
      </c>
    </row>
    <row r="12" spans="1:19" s="10" customFormat="1" ht="14.5" hidden="1" x14ac:dyDescent="0.35">
      <c r="A12" s="15" t="s">
        <v>23</v>
      </c>
      <c r="B12" s="11"/>
      <c r="C12" s="14"/>
      <c r="D12" s="14"/>
      <c r="E12" s="11"/>
      <c r="F12" s="11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34">
        <f t="shared" si="0"/>
        <v>0</v>
      </c>
    </row>
    <row r="13" spans="1:19" s="21" customFormat="1" ht="14.5" hidden="1" x14ac:dyDescent="0.35">
      <c r="A13" s="32" t="s">
        <v>24</v>
      </c>
      <c r="B13" s="40"/>
      <c r="C13" s="15"/>
      <c r="D13" s="15"/>
      <c r="E13" s="15"/>
      <c r="F13" s="15">
        <v>17.245000000000001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4">
        <f t="shared" si="0"/>
        <v>0</v>
      </c>
    </row>
    <row r="14" spans="1:19" s="21" customFormat="1" ht="14.5" hidden="1" x14ac:dyDescent="0.35">
      <c r="A14" s="32" t="s">
        <v>24</v>
      </c>
      <c r="B14" s="17"/>
      <c r="C14" s="15"/>
      <c r="D14" s="15"/>
      <c r="E14" s="15"/>
      <c r="F14" s="15">
        <v>17.245000000000001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34">
        <f t="shared" si="0"/>
        <v>0</v>
      </c>
    </row>
    <row r="15" spans="1:19" s="10" customFormat="1" ht="14.5" hidden="1" x14ac:dyDescent="0.35">
      <c r="A15" s="32" t="s">
        <v>24</v>
      </c>
      <c r="B15" s="17"/>
      <c r="C15" s="15"/>
      <c r="D15" s="15"/>
      <c r="E15" s="15"/>
      <c r="F15" s="15">
        <v>17.245000000000001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34">
        <f t="shared" si="0"/>
        <v>0</v>
      </c>
    </row>
    <row r="16" spans="1:19" s="10" customFormat="1" ht="14.5" hidden="1" x14ac:dyDescent="0.35">
      <c r="A16" s="39"/>
      <c r="B16" s="40"/>
      <c r="C16" s="15"/>
      <c r="D16" s="15"/>
      <c r="E16" s="15"/>
      <c r="F16" s="15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34">
        <f t="shared" si="0"/>
        <v>0</v>
      </c>
    </row>
    <row r="17" spans="1:19" s="10" customFormat="1" ht="14.5" hidden="1" x14ac:dyDescent="0.35">
      <c r="A17" s="39"/>
      <c r="B17" s="17"/>
      <c r="C17" s="15"/>
      <c r="D17" s="15"/>
      <c r="E17" s="15"/>
      <c r="F17" s="15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34">
        <f t="shared" si="0"/>
        <v>0</v>
      </c>
    </row>
    <row r="18" spans="1:19" s="10" customFormat="1" ht="14.5" hidden="1" x14ac:dyDescent="0.35">
      <c r="A18" s="39"/>
      <c r="B18" s="17"/>
      <c r="C18" s="15"/>
      <c r="D18" s="15"/>
      <c r="E18" s="15"/>
      <c r="F18" s="15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34">
        <f t="shared" si="0"/>
        <v>0</v>
      </c>
    </row>
    <row r="19" spans="1:19" s="10" customFormat="1" ht="14.5" hidden="1" x14ac:dyDescent="0.35">
      <c r="A19" s="32"/>
      <c r="B19" s="17"/>
      <c r="C19" s="31"/>
      <c r="D19" s="31"/>
      <c r="E19" s="33"/>
      <c r="F19" s="15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34">
        <f t="shared" si="0"/>
        <v>0</v>
      </c>
    </row>
    <row r="20" spans="1:19" s="10" customFormat="1" ht="14.5" hidden="1" x14ac:dyDescent="0.35">
      <c r="A20" s="32"/>
      <c r="B20" s="17"/>
      <c r="C20" s="31"/>
      <c r="D20" s="31"/>
      <c r="E20" s="33"/>
      <c r="F20" s="15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34">
        <f t="shared" si="0"/>
        <v>0</v>
      </c>
    </row>
    <row r="21" spans="1:19" s="10" customFormat="1" ht="14.5" hidden="1" x14ac:dyDescent="0.35">
      <c r="A21" s="9" t="s">
        <v>8</v>
      </c>
      <c r="B21" s="11"/>
      <c r="C21" s="31"/>
      <c r="D21" s="31"/>
      <c r="E21" s="33"/>
      <c r="F21" s="15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34">
        <f t="shared" si="0"/>
        <v>0</v>
      </c>
    </row>
    <row r="22" spans="1:19" s="10" customFormat="1" ht="14.5" hidden="1" x14ac:dyDescent="0.35">
      <c r="A22" s="15" t="s">
        <v>47</v>
      </c>
      <c r="B22" s="11"/>
      <c r="C22" s="31"/>
      <c r="D22" s="31"/>
      <c r="E22" s="33"/>
      <c r="F22" s="15"/>
      <c r="G22" s="18"/>
      <c r="H22" s="18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34">
        <f t="shared" si="0"/>
        <v>0</v>
      </c>
    </row>
    <row r="23" spans="1:19" s="10" customFormat="1" ht="14.5" hidden="1" x14ac:dyDescent="0.35">
      <c r="A23" s="58" t="s">
        <v>51</v>
      </c>
      <c r="B23" s="55" t="s">
        <v>52</v>
      </c>
      <c r="C23" s="15" t="s">
        <v>53</v>
      </c>
      <c r="D23" s="15" t="s">
        <v>54</v>
      </c>
      <c r="E23" s="15" t="s">
        <v>55</v>
      </c>
      <c r="F23" s="15">
        <v>17.225000000000001</v>
      </c>
      <c r="G23" s="18"/>
      <c r="H23" s="18"/>
      <c r="I23" s="42">
        <f>90000-1</f>
        <v>89999</v>
      </c>
      <c r="J23" s="42"/>
      <c r="K23" s="42"/>
      <c r="L23" s="42"/>
      <c r="M23" s="42"/>
      <c r="N23" s="42"/>
      <c r="O23" s="42"/>
      <c r="P23" s="42"/>
      <c r="Q23" s="42"/>
      <c r="R23" s="42"/>
      <c r="S23" s="34">
        <f t="shared" si="0"/>
        <v>0</v>
      </c>
    </row>
    <row r="24" spans="1:19" s="10" customFormat="1" ht="14.5" hidden="1" x14ac:dyDescent="0.35">
      <c r="A24" s="58" t="s">
        <v>51</v>
      </c>
      <c r="B24" s="59" t="s">
        <v>56</v>
      </c>
      <c r="C24" s="15" t="s">
        <v>53</v>
      </c>
      <c r="D24" s="15" t="s">
        <v>54</v>
      </c>
      <c r="E24" s="15" t="s">
        <v>55</v>
      </c>
      <c r="F24" s="15">
        <v>17.225000000000001</v>
      </c>
      <c r="G24" s="18"/>
      <c r="H24" s="18"/>
      <c r="I24" s="42">
        <v>1</v>
      </c>
      <c r="J24" s="42"/>
      <c r="K24" s="42"/>
      <c r="L24" s="42"/>
      <c r="M24" s="42"/>
      <c r="N24" s="42"/>
      <c r="O24" s="42"/>
      <c r="P24" s="42"/>
      <c r="Q24" s="42"/>
      <c r="R24" s="42"/>
      <c r="S24" s="34">
        <f t="shared" si="0"/>
        <v>0</v>
      </c>
    </row>
    <row r="25" spans="1:19" s="10" customFormat="1" ht="14.5" hidden="1" x14ac:dyDescent="0.35">
      <c r="A25" s="39"/>
      <c r="B25" s="17"/>
      <c r="C25" s="15"/>
      <c r="D25" s="15"/>
      <c r="E25" s="15"/>
      <c r="F25" s="15"/>
      <c r="G25" s="18"/>
      <c r="H25" s="18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34">
        <f t="shared" si="0"/>
        <v>0</v>
      </c>
    </row>
    <row r="26" spans="1:19" s="10" customFormat="1" ht="14.5" hidden="1" x14ac:dyDescent="0.35">
      <c r="A26" s="22"/>
      <c r="B26" s="17"/>
      <c r="C26" s="15"/>
      <c r="D26" s="15"/>
      <c r="E26" s="15"/>
      <c r="F26" s="15"/>
      <c r="G26" s="18"/>
      <c r="H26" s="18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34">
        <f t="shared" si="0"/>
        <v>0</v>
      </c>
    </row>
    <row r="27" spans="1:19" s="10" customFormat="1" ht="14.5" hidden="1" x14ac:dyDescent="0.35">
      <c r="A27" s="32"/>
      <c r="B27" s="17"/>
      <c r="C27" s="31"/>
      <c r="D27" s="31"/>
      <c r="E27" s="33"/>
      <c r="F27" s="15"/>
      <c r="G27" s="18"/>
      <c r="H27" s="18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34">
        <f t="shared" si="0"/>
        <v>0</v>
      </c>
    </row>
    <row r="28" spans="1:19" s="10" customFormat="1" ht="14.5" hidden="1" x14ac:dyDescent="0.35">
      <c r="A28" s="23"/>
      <c r="B28" s="11"/>
      <c r="C28" s="12"/>
      <c r="D28" s="12"/>
      <c r="E28" s="13"/>
      <c r="F28" s="14"/>
      <c r="G28" s="18"/>
      <c r="H28" s="18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34">
        <f t="shared" si="0"/>
        <v>0</v>
      </c>
    </row>
    <row r="29" spans="1:19" s="10" customFormat="1" ht="14.5" x14ac:dyDescent="0.35">
      <c r="A29" s="9" t="s">
        <v>8</v>
      </c>
      <c r="B29" s="11"/>
      <c r="C29" s="12"/>
      <c r="D29" s="12"/>
      <c r="E29" s="13"/>
      <c r="F29" s="14"/>
      <c r="G29" s="18"/>
      <c r="H29" s="18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34">
        <f t="shared" si="0"/>
        <v>0</v>
      </c>
    </row>
    <row r="30" spans="1:19" s="10" customFormat="1" ht="14.5" x14ac:dyDescent="0.35">
      <c r="A30" s="15" t="s">
        <v>58</v>
      </c>
      <c r="B30" s="11"/>
      <c r="C30" s="12"/>
      <c r="D30" s="12"/>
      <c r="E30" s="13"/>
      <c r="F30" s="14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34">
        <f t="shared" si="0"/>
        <v>0</v>
      </c>
    </row>
    <row r="31" spans="1:19" s="10" customFormat="1" ht="15.5" hidden="1" x14ac:dyDescent="0.35">
      <c r="A31" s="60" t="s">
        <v>61</v>
      </c>
      <c r="B31" s="17" t="s">
        <v>62</v>
      </c>
      <c r="C31" s="15" t="s">
        <v>63</v>
      </c>
      <c r="D31" s="61" t="s">
        <v>64</v>
      </c>
      <c r="E31" s="61">
        <v>6501</v>
      </c>
      <c r="F31" s="17">
        <v>17.259</v>
      </c>
      <c r="G31" s="42"/>
      <c r="H31" s="42"/>
      <c r="I31" s="42"/>
      <c r="J31" s="42">
        <f>779051-1</f>
        <v>779050</v>
      </c>
      <c r="K31" s="42"/>
      <c r="L31" s="42"/>
      <c r="M31" s="42"/>
      <c r="N31" s="42"/>
      <c r="O31" s="42"/>
      <c r="P31" s="42"/>
      <c r="Q31" s="42"/>
      <c r="R31" s="42"/>
      <c r="S31" s="16">
        <f>SUM(J31)</f>
        <v>779050</v>
      </c>
    </row>
    <row r="32" spans="1:19" s="10" customFormat="1" ht="15.5" hidden="1" x14ac:dyDescent="0.35">
      <c r="A32" s="60" t="s">
        <v>61</v>
      </c>
      <c r="B32" s="17" t="s">
        <v>65</v>
      </c>
      <c r="C32" s="15" t="s">
        <v>63</v>
      </c>
      <c r="D32" s="61" t="s">
        <v>64</v>
      </c>
      <c r="E32" s="61">
        <v>6501</v>
      </c>
      <c r="F32" s="17">
        <v>17.259</v>
      </c>
      <c r="G32" s="42"/>
      <c r="H32" s="42"/>
      <c r="I32" s="42"/>
      <c r="J32" s="42">
        <v>1</v>
      </c>
      <c r="K32" s="42"/>
      <c r="L32" s="42"/>
      <c r="M32" s="42"/>
      <c r="N32" s="42"/>
      <c r="O32" s="42"/>
      <c r="P32" s="42"/>
      <c r="Q32" s="42"/>
      <c r="R32" s="42"/>
      <c r="S32" s="16">
        <f>SUM(J32)</f>
        <v>1</v>
      </c>
    </row>
    <row r="33" spans="1:19" s="10" customFormat="1" ht="15.5" hidden="1" x14ac:dyDescent="0.35">
      <c r="A33" s="22" t="s">
        <v>81</v>
      </c>
      <c r="B33" s="17" t="s">
        <v>62</v>
      </c>
      <c r="C33" s="45" t="s">
        <v>82</v>
      </c>
      <c r="D33" s="62" t="s">
        <v>83</v>
      </c>
      <c r="E33" s="62">
        <v>6502</v>
      </c>
      <c r="F33" s="15">
        <v>17.257999999999999</v>
      </c>
      <c r="G33" s="42"/>
      <c r="H33" s="42"/>
      <c r="I33" s="42"/>
      <c r="J33" s="42"/>
      <c r="K33" s="42"/>
      <c r="L33" s="42"/>
      <c r="M33" s="42"/>
      <c r="N33" s="42">
        <f>122776-1</f>
        <v>122775</v>
      </c>
      <c r="O33" s="42"/>
      <c r="P33" s="42"/>
      <c r="Q33" s="42"/>
      <c r="R33" s="42"/>
      <c r="S33" s="16">
        <f>N33</f>
        <v>122775</v>
      </c>
    </row>
    <row r="34" spans="1:19" s="21" customFormat="1" ht="15.5" hidden="1" x14ac:dyDescent="0.35">
      <c r="A34" s="22" t="s">
        <v>81</v>
      </c>
      <c r="B34" s="17" t="s">
        <v>65</v>
      </c>
      <c r="C34" s="45" t="s">
        <v>82</v>
      </c>
      <c r="D34" s="62" t="s">
        <v>83</v>
      </c>
      <c r="E34" s="62">
        <v>6502</v>
      </c>
      <c r="F34" s="15">
        <v>17.257999999999999</v>
      </c>
      <c r="G34" s="42"/>
      <c r="H34" s="42"/>
      <c r="I34" s="42"/>
      <c r="J34" s="42"/>
      <c r="K34" s="42"/>
      <c r="L34" s="42"/>
      <c r="M34" s="42"/>
      <c r="N34" s="42">
        <v>1</v>
      </c>
      <c r="O34" s="42"/>
      <c r="P34" s="42"/>
      <c r="Q34" s="42"/>
      <c r="R34" s="42"/>
      <c r="S34" s="16">
        <f>N34</f>
        <v>1</v>
      </c>
    </row>
    <row r="35" spans="1:19" s="21" customFormat="1" ht="15.5" hidden="1" x14ac:dyDescent="0.35">
      <c r="A35" s="32" t="s">
        <v>68</v>
      </c>
      <c r="B35" s="17" t="s">
        <v>62</v>
      </c>
      <c r="C35" s="15" t="s">
        <v>69</v>
      </c>
      <c r="D35" s="62" t="s">
        <v>98</v>
      </c>
      <c r="E35" s="62">
        <v>6503</v>
      </c>
      <c r="F35" s="15">
        <v>17.277999999999999</v>
      </c>
      <c r="G35" s="42"/>
      <c r="H35" s="42"/>
      <c r="I35" s="42"/>
      <c r="J35" s="42"/>
      <c r="K35" s="42">
        <f>126095-1</f>
        <v>126094</v>
      </c>
      <c r="L35" s="42"/>
      <c r="M35" s="42"/>
      <c r="N35" s="42"/>
      <c r="O35" s="42"/>
      <c r="P35" s="42"/>
      <c r="Q35" s="42"/>
      <c r="R35" s="42"/>
      <c r="S35" s="16">
        <f>SUM(K35)</f>
        <v>126094</v>
      </c>
    </row>
    <row r="36" spans="1:19" s="21" customFormat="1" ht="15.5" hidden="1" x14ac:dyDescent="0.35">
      <c r="A36" s="32" t="s">
        <v>68</v>
      </c>
      <c r="B36" s="17" t="s">
        <v>65</v>
      </c>
      <c r="C36" s="15" t="s">
        <v>69</v>
      </c>
      <c r="D36" s="62" t="s">
        <v>98</v>
      </c>
      <c r="E36" s="62">
        <v>6503</v>
      </c>
      <c r="F36" s="15">
        <v>17.277999999999999</v>
      </c>
      <c r="G36" s="42"/>
      <c r="H36" s="42"/>
      <c r="I36" s="42"/>
      <c r="J36" s="42"/>
      <c r="K36" s="42">
        <v>1</v>
      </c>
      <c r="L36" s="42"/>
      <c r="M36" s="42"/>
      <c r="N36" s="42"/>
      <c r="O36" s="42"/>
      <c r="P36" s="42"/>
      <c r="Q36" s="42"/>
      <c r="R36" s="42"/>
      <c r="S36" s="16">
        <f>SUM(K36)</f>
        <v>1</v>
      </c>
    </row>
    <row r="37" spans="1:19" s="21" customFormat="1" ht="15.5" x14ac:dyDescent="0.35">
      <c r="A37" s="32"/>
      <c r="B37" s="17"/>
      <c r="C37" s="15"/>
      <c r="D37" s="62"/>
      <c r="E37" s="62"/>
      <c r="F37" s="15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16"/>
    </row>
    <row r="38" spans="1:19" s="21" customFormat="1" ht="15.5" x14ac:dyDescent="0.35">
      <c r="A38" s="22" t="s">
        <v>81</v>
      </c>
      <c r="B38" s="17" t="s">
        <v>96</v>
      </c>
      <c r="C38" s="15" t="s">
        <v>111</v>
      </c>
      <c r="D38" s="62" t="s">
        <v>83</v>
      </c>
      <c r="E38" s="62">
        <v>6502</v>
      </c>
      <c r="F38" s="15">
        <v>17.257999999999999</v>
      </c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>
        <f>440107-1</f>
        <v>440106</v>
      </c>
      <c r="S38" s="16">
        <f>SUM(Q38:R38)</f>
        <v>440106</v>
      </c>
    </row>
    <row r="39" spans="1:19" s="21" customFormat="1" ht="15.5" x14ac:dyDescent="0.35">
      <c r="A39" s="22" t="s">
        <v>81</v>
      </c>
      <c r="B39" s="17" t="s">
        <v>65</v>
      </c>
      <c r="C39" s="15" t="s">
        <v>111</v>
      </c>
      <c r="D39" s="62" t="s">
        <v>83</v>
      </c>
      <c r="E39" s="62">
        <v>6502</v>
      </c>
      <c r="F39" s="15">
        <v>17.257999999999999</v>
      </c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>
        <v>1</v>
      </c>
      <c r="S39" s="16">
        <f>SUM(Q39:R39)</f>
        <v>1</v>
      </c>
    </row>
    <row r="40" spans="1:19" s="21" customFormat="1" ht="14.5" x14ac:dyDescent="0.35">
      <c r="A40" s="32"/>
      <c r="B40" s="50"/>
      <c r="C40" s="30"/>
      <c r="D40" s="15"/>
      <c r="E40" s="17"/>
      <c r="F40" s="15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34"/>
    </row>
    <row r="41" spans="1:19" s="21" customFormat="1" ht="15.5" hidden="1" x14ac:dyDescent="0.35">
      <c r="A41" s="32" t="s">
        <v>68</v>
      </c>
      <c r="B41" s="17" t="s">
        <v>96</v>
      </c>
      <c r="C41" s="15" t="s">
        <v>97</v>
      </c>
      <c r="D41" s="62" t="s">
        <v>98</v>
      </c>
      <c r="E41" s="61">
        <v>6503</v>
      </c>
      <c r="F41" s="15">
        <v>17.277999999999999</v>
      </c>
      <c r="G41" s="42"/>
      <c r="H41" s="42"/>
      <c r="I41" s="42"/>
      <c r="J41" s="42"/>
      <c r="K41" s="42"/>
      <c r="L41" s="42"/>
      <c r="M41" s="42"/>
      <c r="N41" s="42"/>
      <c r="O41" s="42"/>
      <c r="P41" s="42">
        <f>400951-1</f>
        <v>400950</v>
      </c>
      <c r="Q41" s="42"/>
      <c r="R41" s="42"/>
      <c r="S41" s="16">
        <f>SUM(P41)</f>
        <v>400950</v>
      </c>
    </row>
    <row r="42" spans="1:19" s="21" customFormat="1" ht="15.5" hidden="1" x14ac:dyDescent="0.35">
      <c r="A42" s="32" t="s">
        <v>68</v>
      </c>
      <c r="B42" s="17" t="s">
        <v>65</v>
      </c>
      <c r="C42" s="15" t="s">
        <v>97</v>
      </c>
      <c r="D42" s="62" t="s">
        <v>98</v>
      </c>
      <c r="E42" s="61">
        <v>6503</v>
      </c>
      <c r="F42" s="15">
        <v>17.277999999999999</v>
      </c>
      <c r="G42" s="42"/>
      <c r="H42" s="42"/>
      <c r="I42" s="42"/>
      <c r="J42" s="42"/>
      <c r="K42" s="42"/>
      <c r="L42" s="42"/>
      <c r="M42" s="42"/>
      <c r="N42" s="42"/>
      <c r="O42" s="42"/>
      <c r="P42" s="42">
        <v>1</v>
      </c>
      <c r="Q42" s="42"/>
      <c r="R42" s="42"/>
      <c r="S42" s="16">
        <f t="shared" ref="S42:S43" si="1">SUM(P42)</f>
        <v>1</v>
      </c>
    </row>
    <row r="43" spans="1:19" s="10" customFormat="1" ht="14.5" hidden="1" x14ac:dyDescent="0.35">
      <c r="A43" s="32"/>
      <c r="B43" s="17"/>
      <c r="C43" s="41"/>
      <c r="D43" s="15"/>
      <c r="E43" s="17"/>
      <c r="F43" s="15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16">
        <f t="shared" si="1"/>
        <v>0</v>
      </c>
    </row>
    <row r="44" spans="1:19" s="10" customFormat="1" ht="14.5" hidden="1" x14ac:dyDescent="0.35">
      <c r="A44" s="32"/>
      <c r="B44" s="17"/>
      <c r="C44" s="41"/>
      <c r="D44" s="15"/>
      <c r="E44" s="17"/>
      <c r="F44" s="15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34">
        <f t="shared" ref="S44:S72" si="2">SUM(G44:G44)</f>
        <v>0</v>
      </c>
    </row>
    <row r="45" spans="1:19" s="10" customFormat="1" ht="14.5" hidden="1" x14ac:dyDescent="0.35">
      <c r="A45" s="32"/>
      <c r="B45" s="17"/>
      <c r="C45" s="41"/>
      <c r="D45" s="15"/>
      <c r="E45" s="17"/>
      <c r="F45" s="15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34">
        <f t="shared" si="2"/>
        <v>0</v>
      </c>
    </row>
    <row r="46" spans="1:19" s="10" customFormat="1" ht="14.5" hidden="1" x14ac:dyDescent="0.35">
      <c r="A46" s="32"/>
      <c r="B46" s="50"/>
      <c r="C46" s="30"/>
      <c r="D46" s="15"/>
      <c r="E46" s="17"/>
      <c r="F46" s="15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34">
        <f t="shared" si="2"/>
        <v>0</v>
      </c>
    </row>
    <row r="47" spans="1:19" s="10" customFormat="1" ht="14.5" hidden="1" x14ac:dyDescent="0.35">
      <c r="A47" s="32"/>
      <c r="B47" s="17"/>
      <c r="C47" s="30"/>
      <c r="D47" s="15"/>
      <c r="E47" s="17"/>
      <c r="F47" s="15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34">
        <f t="shared" si="2"/>
        <v>0</v>
      </c>
    </row>
    <row r="48" spans="1:19" s="10" customFormat="1" ht="14.5" hidden="1" x14ac:dyDescent="0.35">
      <c r="A48" s="32"/>
      <c r="B48" s="17"/>
      <c r="C48" s="30"/>
      <c r="D48" s="15"/>
      <c r="E48" s="17"/>
      <c r="F48" s="15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34">
        <f t="shared" si="2"/>
        <v>0</v>
      </c>
    </row>
    <row r="49" spans="1:19" s="10" customFormat="1" ht="18.5" hidden="1" x14ac:dyDescent="0.35">
      <c r="A49" s="46"/>
      <c r="B49" s="17"/>
      <c r="C49" s="45"/>
      <c r="D49" s="45"/>
      <c r="E49" s="45"/>
      <c r="F49" s="15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34">
        <f t="shared" si="2"/>
        <v>0</v>
      </c>
    </row>
    <row r="50" spans="1:19" s="10" customFormat="1" ht="14.5" hidden="1" x14ac:dyDescent="0.35">
      <c r="A50" s="44"/>
      <c r="B50" s="50"/>
      <c r="C50" s="30"/>
      <c r="D50" s="15"/>
      <c r="E50" s="17"/>
      <c r="F50" s="15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34">
        <f t="shared" si="2"/>
        <v>0</v>
      </c>
    </row>
    <row r="51" spans="1:19" s="10" customFormat="1" ht="14.5" hidden="1" x14ac:dyDescent="0.35">
      <c r="A51" s="44"/>
      <c r="B51" s="17"/>
      <c r="C51" s="30"/>
      <c r="D51" s="15"/>
      <c r="E51" s="17"/>
      <c r="F51" s="15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34">
        <f t="shared" si="2"/>
        <v>0</v>
      </c>
    </row>
    <row r="52" spans="1:19" s="21" customFormat="1" ht="14.5" hidden="1" x14ac:dyDescent="0.35">
      <c r="A52" s="32"/>
      <c r="B52" s="17"/>
      <c r="C52" s="15"/>
      <c r="D52" s="15"/>
      <c r="E52" s="17"/>
      <c r="F52" s="15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34">
        <f t="shared" si="2"/>
        <v>0</v>
      </c>
    </row>
    <row r="53" spans="1:19" s="21" customFormat="1" ht="14.5" hidden="1" x14ac:dyDescent="0.35">
      <c r="A53" s="9" t="s">
        <v>8</v>
      </c>
      <c r="B53" s="17"/>
      <c r="C53" s="15"/>
      <c r="D53" s="15"/>
      <c r="E53" s="17"/>
      <c r="F53" s="15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34">
        <f t="shared" si="2"/>
        <v>0</v>
      </c>
    </row>
    <row r="54" spans="1:19" s="21" customFormat="1" ht="14.5" hidden="1" x14ac:dyDescent="0.35">
      <c r="A54" s="15" t="s">
        <v>74</v>
      </c>
      <c r="B54" s="17"/>
      <c r="C54" s="15"/>
      <c r="D54" s="15"/>
      <c r="E54" s="17"/>
      <c r="F54" s="15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34">
        <f t="shared" si="2"/>
        <v>0</v>
      </c>
    </row>
    <row r="55" spans="1:19" s="21" customFormat="1" ht="14.5" hidden="1" x14ac:dyDescent="0.35">
      <c r="A55" s="44"/>
      <c r="B55" s="17"/>
      <c r="C55" s="31"/>
      <c r="D55" s="31"/>
      <c r="E55" s="33"/>
      <c r="F55" s="30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34">
        <f t="shared" si="2"/>
        <v>0</v>
      </c>
    </row>
    <row r="56" spans="1:19" s="21" customFormat="1" ht="14.5" hidden="1" x14ac:dyDescent="0.35">
      <c r="A56" s="32" t="s">
        <v>22</v>
      </c>
      <c r="B56" s="17"/>
      <c r="C56" s="45"/>
      <c r="D56" s="45"/>
      <c r="E56" s="45"/>
      <c r="F56" s="15">
        <v>17.225000000000001</v>
      </c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34">
        <f t="shared" si="2"/>
        <v>0</v>
      </c>
    </row>
    <row r="57" spans="1:19" s="21" customFormat="1" ht="14.5" hidden="1" x14ac:dyDescent="0.35">
      <c r="A57" s="39" t="s">
        <v>79</v>
      </c>
      <c r="B57" s="17" t="s">
        <v>78</v>
      </c>
      <c r="C57" s="51" t="s">
        <v>75</v>
      </c>
      <c r="D57" s="15" t="s">
        <v>77</v>
      </c>
      <c r="E57" s="33" t="s">
        <v>76</v>
      </c>
      <c r="F57" s="30">
        <v>17.800999999999998</v>
      </c>
      <c r="G57" s="43"/>
      <c r="H57" s="43"/>
      <c r="I57" s="43"/>
      <c r="J57" s="43"/>
      <c r="K57" s="43"/>
      <c r="L57" s="43">
        <v>10324</v>
      </c>
      <c r="M57" s="43"/>
      <c r="N57" s="43"/>
      <c r="O57" s="43"/>
      <c r="P57" s="43"/>
      <c r="Q57" s="43"/>
      <c r="R57" s="43"/>
      <c r="S57" s="16">
        <f>SUM(J57:L57)</f>
        <v>10324</v>
      </c>
    </row>
    <row r="58" spans="1:19" s="21" customFormat="1" ht="14.5" hidden="1" x14ac:dyDescent="0.35">
      <c r="A58" s="44"/>
      <c r="B58" s="17"/>
      <c r="C58" s="15"/>
      <c r="D58" s="45"/>
      <c r="E58" s="51"/>
      <c r="F58" s="15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34">
        <f t="shared" si="2"/>
        <v>0</v>
      </c>
    </row>
    <row r="59" spans="1:19" s="21" customFormat="1" ht="14.5" hidden="1" x14ac:dyDescent="0.35">
      <c r="A59" s="32"/>
      <c r="B59" s="17"/>
      <c r="C59" s="15"/>
      <c r="D59" s="15"/>
      <c r="E59" s="17"/>
      <c r="F59" s="15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34">
        <f t="shared" si="2"/>
        <v>0</v>
      </c>
    </row>
    <row r="60" spans="1:19" s="21" customFormat="1" ht="14.5" hidden="1" x14ac:dyDescent="0.35">
      <c r="A60" s="32"/>
      <c r="B60" s="17"/>
      <c r="C60" s="15"/>
      <c r="D60" s="15"/>
      <c r="E60" s="17"/>
      <c r="F60" s="15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34">
        <f t="shared" si="2"/>
        <v>0</v>
      </c>
    </row>
    <row r="61" spans="1:19" s="21" customFormat="1" ht="14.5" hidden="1" x14ac:dyDescent="0.35">
      <c r="A61" s="20"/>
      <c r="B61" s="11"/>
      <c r="C61" s="14"/>
      <c r="D61" s="14"/>
      <c r="E61" s="14"/>
      <c r="F61" s="12"/>
      <c r="G61" s="19"/>
      <c r="H61" s="19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34">
        <f t="shared" si="2"/>
        <v>0</v>
      </c>
    </row>
    <row r="62" spans="1:19" s="21" customFormat="1" ht="14.5" hidden="1" x14ac:dyDescent="0.35">
      <c r="A62" s="9" t="s">
        <v>8</v>
      </c>
      <c r="B62" s="11"/>
      <c r="C62" s="14"/>
      <c r="D62" s="14"/>
      <c r="E62" s="14"/>
      <c r="F62" s="12"/>
      <c r="G62" s="19"/>
      <c r="H62" s="19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34">
        <f t="shared" si="2"/>
        <v>0</v>
      </c>
    </row>
    <row r="63" spans="1:19" s="21" customFormat="1" ht="14.5" hidden="1" x14ac:dyDescent="0.35">
      <c r="A63" s="15" t="s">
        <v>35</v>
      </c>
      <c r="B63" s="11"/>
      <c r="C63" s="14"/>
      <c r="D63" s="14"/>
      <c r="E63" s="14"/>
      <c r="F63" s="12"/>
      <c r="G63" s="19"/>
      <c r="H63" s="19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34">
        <f t="shared" si="2"/>
        <v>0</v>
      </c>
    </row>
    <row r="64" spans="1:19" s="21" customFormat="1" ht="14.5" hidden="1" x14ac:dyDescent="0.35">
      <c r="A64" s="22" t="s">
        <v>21</v>
      </c>
      <c r="B64" s="17" t="s">
        <v>62</v>
      </c>
      <c r="C64" s="15" t="s">
        <v>88</v>
      </c>
      <c r="D64" s="15" t="s">
        <v>89</v>
      </c>
      <c r="E64" s="15" t="s">
        <v>90</v>
      </c>
      <c r="F64" s="17">
        <v>17.207000000000001</v>
      </c>
      <c r="G64" s="19"/>
      <c r="H64" s="19"/>
      <c r="I64" s="43"/>
      <c r="J64" s="43"/>
      <c r="K64" s="43"/>
      <c r="L64" s="43"/>
      <c r="M64" s="43"/>
      <c r="N64" s="43"/>
      <c r="O64" s="43">
        <f>355417-1</f>
        <v>355416</v>
      </c>
      <c r="P64" s="43"/>
      <c r="Q64" s="43"/>
      <c r="R64" s="43"/>
      <c r="S64" s="16">
        <f>SUM(O64)</f>
        <v>355416</v>
      </c>
    </row>
    <row r="65" spans="1:19" s="21" customFormat="1" ht="14.5" hidden="1" x14ac:dyDescent="0.35">
      <c r="A65" s="22" t="s">
        <v>21</v>
      </c>
      <c r="B65" s="17" t="s">
        <v>65</v>
      </c>
      <c r="C65" s="15" t="s">
        <v>88</v>
      </c>
      <c r="D65" s="15" t="s">
        <v>89</v>
      </c>
      <c r="E65" s="15" t="s">
        <v>90</v>
      </c>
      <c r="F65" s="17">
        <v>17.207000000000001</v>
      </c>
      <c r="G65" s="19"/>
      <c r="H65" s="19"/>
      <c r="I65" s="43"/>
      <c r="J65" s="43"/>
      <c r="K65" s="43"/>
      <c r="L65" s="43"/>
      <c r="M65" s="43"/>
      <c r="N65" s="43"/>
      <c r="O65" s="43">
        <v>1</v>
      </c>
      <c r="P65" s="43"/>
      <c r="Q65" s="43"/>
      <c r="R65" s="43"/>
      <c r="S65" s="16">
        <f>SUM(O65)</f>
        <v>1</v>
      </c>
    </row>
    <row r="66" spans="1:19" s="10" customFormat="1" ht="14.5" hidden="1" x14ac:dyDescent="0.35">
      <c r="A66" s="22"/>
      <c r="B66" s="17"/>
      <c r="C66" s="15"/>
      <c r="D66" s="15"/>
      <c r="E66" s="15"/>
      <c r="F66" s="17"/>
      <c r="G66" s="19"/>
      <c r="H66" s="19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34"/>
    </row>
    <row r="67" spans="1:19" s="10" customFormat="1" ht="14.5" hidden="1" x14ac:dyDescent="0.35">
      <c r="A67" s="22"/>
      <c r="B67" s="17"/>
      <c r="C67" s="15"/>
      <c r="D67" s="15"/>
      <c r="E67" s="15"/>
      <c r="F67" s="17"/>
      <c r="G67" s="18"/>
      <c r="H67" s="18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34"/>
    </row>
    <row r="68" spans="1:19" s="10" customFormat="1" ht="14.5" hidden="1" x14ac:dyDescent="0.35">
      <c r="A68" s="36" t="s">
        <v>17</v>
      </c>
      <c r="B68" s="17"/>
      <c r="C68" s="15"/>
      <c r="D68" s="30"/>
      <c r="E68" s="15"/>
      <c r="F68" s="37" t="s">
        <v>18</v>
      </c>
      <c r="G68" s="18"/>
      <c r="H68" s="18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34">
        <f t="shared" si="2"/>
        <v>0</v>
      </c>
    </row>
    <row r="69" spans="1:19" s="10" customFormat="1" ht="14.5" hidden="1" x14ac:dyDescent="0.35">
      <c r="A69" s="36" t="s">
        <v>19</v>
      </c>
      <c r="B69" s="17"/>
      <c r="C69" s="15"/>
      <c r="D69" s="15"/>
      <c r="E69" s="15"/>
      <c r="F69" s="17" t="s">
        <v>14</v>
      </c>
      <c r="G69" s="18"/>
      <c r="H69" s="18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34">
        <f t="shared" si="2"/>
        <v>0</v>
      </c>
    </row>
    <row r="70" spans="1:19" s="10" customFormat="1" ht="14.5" hidden="1" x14ac:dyDescent="0.35">
      <c r="A70" s="36" t="s">
        <v>20</v>
      </c>
      <c r="B70" s="47"/>
      <c r="C70" s="48"/>
      <c r="D70" s="48"/>
      <c r="E70" s="48"/>
      <c r="F70" s="37" t="s">
        <v>14</v>
      </c>
      <c r="G70" s="18"/>
      <c r="H70" s="18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34">
        <f t="shared" si="2"/>
        <v>0</v>
      </c>
    </row>
    <row r="71" spans="1:19" s="10" customFormat="1" ht="14.5" hidden="1" x14ac:dyDescent="0.35">
      <c r="A71" s="22" t="s">
        <v>28</v>
      </c>
      <c r="B71" s="50"/>
      <c r="C71" s="45"/>
      <c r="D71" s="38"/>
      <c r="E71" s="45"/>
      <c r="F71" s="37" t="s">
        <v>14</v>
      </c>
      <c r="G71" s="18"/>
      <c r="H71" s="18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34">
        <f t="shared" si="2"/>
        <v>0</v>
      </c>
    </row>
    <row r="72" spans="1:19" s="10" customFormat="1" ht="14.5" hidden="1" x14ac:dyDescent="0.35">
      <c r="A72" s="22" t="s">
        <v>28</v>
      </c>
      <c r="B72" s="50"/>
      <c r="C72" s="45"/>
      <c r="D72" s="38"/>
      <c r="E72" s="45"/>
      <c r="F72" s="37" t="s">
        <v>14</v>
      </c>
      <c r="G72" s="18"/>
      <c r="H72" s="18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34">
        <f t="shared" si="2"/>
        <v>0</v>
      </c>
    </row>
    <row r="73" spans="1:19" s="10" customFormat="1" ht="14.5" hidden="1" x14ac:dyDescent="0.35">
      <c r="A73" s="32" t="s">
        <v>25</v>
      </c>
      <c r="B73" s="17"/>
      <c r="C73" s="30"/>
      <c r="D73" s="30"/>
      <c r="E73" s="15"/>
      <c r="F73" s="17" t="s">
        <v>16</v>
      </c>
      <c r="G73" s="18"/>
      <c r="H73" s="18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34">
        <f>SUM(G73:G73)</f>
        <v>0</v>
      </c>
    </row>
    <row r="74" spans="1:19" s="10" customFormat="1" ht="14.5" hidden="1" x14ac:dyDescent="0.35">
      <c r="A74" s="36" t="s">
        <v>27</v>
      </c>
      <c r="B74" s="17"/>
      <c r="C74" s="49"/>
      <c r="D74" s="30"/>
      <c r="E74" s="15"/>
      <c r="F74" s="17" t="s">
        <v>14</v>
      </c>
      <c r="G74" s="18"/>
      <c r="H74" s="18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34">
        <f>SUM(G74:G74)</f>
        <v>0</v>
      </c>
    </row>
    <row r="75" spans="1:19" s="10" customFormat="1" ht="14.5" hidden="1" x14ac:dyDescent="0.35">
      <c r="A75" s="52" t="s">
        <v>29</v>
      </c>
      <c r="B75" s="17"/>
      <c r="C75" s="53"/>
      <c r="D75" s="53"/>
      <c r="E75" s="53"/>
      <c r="F75" s="17" t="s">
        <v>14</v>
      </c>
      <c r="G75" s="18"/>
      <c r="H75" s="18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34">
        <f>SUM(G75:G75)</f>
        <v>0</v>
      </c>
    </row>
    <row r="76" spans="1:19" s="10" customFormat="1" ht="14.5" hidden="1" x14ac:dyDescent="0.35">
      <c r="A76" s="36" t="s">
        <v>36</v>
      </c>
      <c r="B76" s="55" t="s">
        <v>37</v>
      </c>
      <c r="C76" s="15" t="s">
        <v>38</v>
      </c>
      <c r="D76" s="30" t="s">
        <v>30</v>
      </c>
      <c r="E76" s="15" t="s">
        <v>31</v>
      </c>
      <c r="F76" s="17">
        <v>10.561</v>
      </c>
      <c r="G76" s="42">
        <v>5596.2599999999984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34">
        <f>SUM(G76:G76)</f>
        <v>5596.2599999999984</v>
      </c>
    </row>
    <row r="77" spans="1:19" s="10" customFormat="1" ht="14.5" hidden="1" x14ac:dyDescent="0.35">
      <c r="A77" s="22" t="s">
        <v>40</v>
      </c>
      <c r="B77" s="55" t="s">
        <v>41</v>
      </c>
      <c r="C77" s="15" t="s">
        <v>42</v>
      </c>
      <c r="D77" s="15" t="s">
        <v>43</v>
      </c>
      <c r="E77" s="15" t="s">
        <v>44</v>
      </c>
      <c r="F77" s="17" t="s">
        <v>14</v>
      </c>
      <c r="G77" s="42"/>
      <c r="H77" s="42">
        <v>36478.578222183292</v>
      </c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16">
        <f>SUM(H77:I77)</f>
        <v>36478.578222183292</v>
      </c>
    </row>
    <row r="78" spans="1:19" s="10" customFormat="1" ht="14.5" hidden="1" x14ac:dyDescent="0.35">
      <c r="A78" s="36"/>
      <c r="B78" s="17"/>
      <c r="C78" s="54"/>
      <c r="D78" s="30"/>
      <c r="E78" s="15"/>
      <c r="F78" s="17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34">
        <f>SUM(G78:G78)</f>
        <v>0</v>
      </c>
    </row>
    <row r="79" spans="1:19" s="10" customFormat="1" ht="14.5" hidden="1" x14ac:dyDescent="0.35">
      <c r="A79" s="22"/>
      <c r="B79" s="17"/>
      <c r="C79" s="31"/>
      <c r="D79" s="31"/>
      <c r="E79" s="33"/>
      <c r="F79" s="17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34">
        <f>SUM(G79:G79)</f>
        <v>0</v>
      </c>
    </row>
    <row r="80" spans="1:19" s="10" customFormat="1" ht="14.5" x14ac:dyDescent="0.35">
      <c r="A80" s="22" t="s">
        <v>0</v>
      </c>
      <c r="B80" s="22"/>
      <c r="C80" s="24"/>
      <c r="D80" s="24"/>
      <c r="E80" s="24"/>
      <c r="F80" s="24"/>
      <c r="G80" s="42">
        <f>SUM(G76:G79)</f>
        <v>5596.2599999999984</v>
      </c>
      <c r="H80" s="42">
        <f>SUM(H77:H79)</f>
        <v>36478.578222183292</v>
      </c>
      <c r="I80" s="42">
        <f>SUM(I22:I25)</f>
        <v>90000</v>
      </c>
      <c r="J80" s="42">
        <f>SUM(J29:J79)</f>
        <v>779051</v>
      </c>
      <c r="K80" s="42">
        <f>SUM(K29:K79)</f>
        <v>126095</v>
      </c>
      <c r="L80" s="42">
        <f>SUM(L54:L79)</f>
        <v>10324</v>
      </c>
      <c r="M80" s="42">
        <f>SUM(M8:M79)</f>
        <v>95000</v>
      </c>
      <c r="N80" s="42">
        <f>SUM(N28:N79)</f>
        <v>122776</v>
      </c>
      <c r="O80" s="42">
        <f>SUM(O62:O67)</f>
        <v>355417</v>
      </c>
      <c r="P80" s="42">
        <f>SUM(P30:P49)</f>
        <v>400951</v>
      </c>
      <c r="Q80" s="42">
        <f>SUM(Q8:Q51)</f>
        <v>212185.36</v>
      </c>
      <c r="R80" s="42">
        <f>SUM(R30:R40)</f>
        <v>440107</v>
      </c>
      <c r="S80" s="34"/>
    </row>
    <row r="81" spans="1:19" s="10" customFormat="1" ht="14.5" x14ac:dyDescent="0.35">
      <c r="A81" s="25"/>
      <c r="B81" s="25"/>
      <c r="C81" s="26"/>
      <c r="D81" s="26"/>
      <c r="E81" s="26"/>
      <c r="F81" s="26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8"/>
    </row>
    <row r="82" spans="1:19" s="10" customFormat="1" ht="14.5" x14ac:dyDescent="0.35">
      <c r="A82" s="21" t="s">
        <v>9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</row>
    <row r="83" spans="1:19" s="10" customFormat="1" ht="14.5" hidden="1" x14ac:dyDescent="0.35">
      <c r="A83" s="21" t="s">
        <v>33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</row>
    <row r="84" spans="1:19" s="10" customFormat="1" ht="14.5" hidden="1" x14ac:dyDescent="0.35">
      <c r="A84" s="25" t="s">
        <v>34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</row>
    <row r="85" spans="1:19" s="10" customFormat="1" ht="14.5" hidden="1" x14ac:dyDescent="0.35">
      <c r="A85" s="21" t="s">
        <v>45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</row>
    <row r="86" spans="1:19" ht="14.5" hidden="1" x14ac:dyDescent="0.35">
      <c r="A86" s="21" t="s">
        <v>46</v>
      </c>
    </row>
    <row r="87" spans="1:19" ht="14.5" hidden="1" x14ac:dyDescent="0.35">
      <c r="A87" s="21" t="s">
        <v>49</v>
      </c>
    </row>
    <row r="88" spans="1:19" ht="14.5" hidden="1" x14ac:dyDescent="0.35">
      <c r="A88" s="21" t="s">
        <v>50</v>
      </c>
    </row>
    <row r="89" spans="1:19" ht="14.5" hidden="1" x14ac:dyDescent="0.35">
      <c r="A89" s="21" t="s">
        <v>59</v>
      </c>
    </row>
    <row r="90" spans="1:19" ht="14.5" hidden="1" x14ac:dyDescent="0.35">
      <c r="A90" s="21" t="s">
        <v>60</v>
      </c>
    </row>
    <row r="91" spans="1:19" ht="14.5" hidden="1" x14ac:dyDescent="0.35">
      <c r="A91" s="21" t="s">
        <v>66</v>
      </c>
    </row>
    <row r="92" spans="1:19" ht="14.5" hidden="1" x14ac:dyDescent="0.35">
      <c r="A92" s="21" t="s">
        <v>67</v>
      </c>
    </row>
    <row r="93" spans="1:19" ht="14.5" hidden="1" x14ac:dyDescent="0.35">
      <c r="A93" s="21" t="s">
        <v>70</v>
      </c>
    </row>
    <row r="94" spans="1:19" ht="14.5" hidden="1" x14ac:dyDescent="0.35">
      <c r="A94" s="21" t="s">
        <v>71</v>
      </c>
    </row>
    <row r="95" spans="1:19" ht="14.5" hidden="1" x14ac:dyDescent="0.35">
      <c r="A95" s="21" t="s">
        <v>85</v>
      </c>
    </row>
    <row r="96" spans="1:19" ht="14.5" hidden="1" x14ac:dyDescent="0.35">
      <c r="A96" s="21" t="s">
        <v>100</v>
      </c>
    </row>
    <row r="97" spans="1:1" ht="14.5" hidden="1" x14ac:dyDescent="0.35">
      <c r="A97" s="21" t="s">
        <v>101</v>
      </c>
    </row>
    <row r="98" spans="1:1" ht="14.5" hidden="1" x14ac:dyDescent="0.35">
      <c r="A98" s="21" t="s">
        <v>84</v>
      </c>
    </row>
    <row r="99" spans="1:1" ht="14.5" hidden="1" x14ac:dyDescent="0.35">
      <c r="A99" s="21" t="s">
        <v>102</v>
      </c>
    </row>
    <row r="100" spans="1:1" ht="14.5" hidden="1" x14ac:dyDescent="0.35">
      <c r="A100" s="21" t="s">
        <v>87</v>
      </c>
    </row>
    <row r="101" spans="1:1" ht="14.5" hidden="1" x14ac:dyDescent="0.35">
      <c r="A101" s="21" t="s">
        <v>103</v>
      </c>
    </row>
    <row r="102" spans="1:1" ht="14.5" hidden="1" x14ac:dyDescent="0.35">
      <c r="A102" s="21" t="s">
        <v>99</v>
      </c>
    </row>
    <row r="103" spans="1:1" ht="14.5" hidden="1" x14ac:dyDescent="0.35">
      <c r="A103" s="21" t="s">
        <v>109</v>
      </c>
    </row>
    <row r="104" spans="1:1" ht="14.5" hidden="1" x14ac:dyDescent="0.35">
      <c r="A104" s="21" t="s">
        <v>108</v>
      </c>
    </row>
    <row r="105" spans="1:1" ht="14.5" x14ac:dyDescent="0.35">
      <c r="A105" s="21" t="s">
        <v>113</v>
      </c>
    </row>
    <row r="106" spans="1:1" ht="14.5" x14ac:dyDescent="0.35">
      <c r="A106" s="21" t="s">
        <v>112</v>
      </c>
    </row>
    <row r="107" spans="1:1" ht="14.5" x14ac:dyDescent="0.35">
      <c r="A107" s="21"/>
    </row>
    <row r="108" spans="1:1" ht="14.5" x14ac:dyDescent="0.35">
      <c r="A108" s="21"/>
    </row>
    <row r="109" spans="1:1" ht="14.5" x14ac:dyDescent="0.35">
      <c r="A109" s="21"/>
    </row>
    <row r="110" spans="1:1" ht="14.5" x14ac:dyDescent="0.35">
      <c r="A110" s="21"/>
    </row>
    <row r="111" spans="1:1" ht="14.5" x14ac:dyDescent="0.35">
      <c r="A111" s="21"/>
    </row>
    <row r="112" spans="1:1" ht="14.5" x14ac:dyDescent="0.35">
      <c r="A112" s="21"/>
    </row>
    <row r="113" spans="1:1" ht="14.5" x14ac:dyDescent="0.35">
      <c r="A113" s="21"/>
    </row>
    <row r="114" spans="1:1" ht="14.5" x14ac:dyDescent="0.35">
      <c r="A114" s="21"/>
    </row>
    <row r="115" spans="1:1" ht="14.5" x14ac:dyDescent="0.35">
      <c r="A115" s="21"/>
    </row>
    <row r="116" spans="1:1" ht="14.5" x14ac:dyDescent="0.35">
      <c r="A116" s="21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2022-12-19T14:30:35Z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