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182D2062-5873-45EB-A4CA-B4B1527985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83" i="2" l="1"/>
  <c r="AB9" i="2"/>
  <c r="AB72" i="2"/>
  <c r="AB71" i="2"/>
  <c r="Z83" i="2"/>
  <c r="AB70" i="2"/>
  <c r="Y83" i="2"/>
  <c r="X83" i="2"/>
  <c r="AB74" i="2"/>
  <c r="W83" i="2" l="1"/>
  <c r="AB67" i="2"/>
  <c r="AB68" i="2"/>
  <c r="AB69" i="2"/>
  <c r="AB73" i="2"/>
  <c r="AB66" i="2"/>
  <c r="AB14" i="2"/>
  <c r="V13" i="2"/>
  <c r="AB13" i="2" s="1"/>
  <c r="AB80" i="2"/>
  <c r="U83" i="2"/>
  <c r="T83" i="2"/>
  <c r="S38" i="2"/>
  <c r="S83" i="2" s="1"/>
  <c r="AB39" i="2"/>
  <c r="R83" i="2"/>
  <c r="V83" i="2" l="1"/>
  <c r="AB38" i="2"/>
  <c r="Q41" i="2"/>
  <c r="AB41" i="2" s="1"/>
  <c r="AB42" i="2"/>
  <c r="AB43" i="2"/>
  <c r="N83" i="2"/>
  <c r="AB8" i="2"/>
  <c r="AB65" i="2"/>
  <c r="P64" i="2"/>
  <c r="AB64" i="2" s="1"/>
  <c r="AB34" i="2"/>
  <c r="O33" i="2"/>
  <c r="AB33" i="2" s="1"/>
  <c r="M83" i="2"/>
  <c r="AB57" i="2"/>
  <c r="AB36" i="2"/>
  <c r="L35" i="2"/>
  <c r="AB35" i="2" s="1"/>
  <c r="AB32" i="2"/>
  <c r="K31" i="2"/>
  <c r="K83" i="2" s="1"/>
  <c r="J23" i="2"/>
  <c r="J83" i="2" s="1"/>
  <c r="I83" i="2"/>
  <c r="H83" i="2"/>
  <c r="AB77" i="2"/>
  <c r="AB79" i="2"/>
  <c r="AB23" i="2"/>
  <c r="AB10" i="2"/>
  <c r="AB11" i="2"/>
  <c r="AB12" i="2"/>
  <c r="AB15" i="2"/>
  <c r="AB16" i="2"/>
  <c r="AB17" i="2"/>
  <c r="AB18" i="2"/>
  <c r="AB19" i="2"/>
  <c r="AB20" i="2"/>
  <c r="AB21" i="2"/>
  <c r="AB22" i="2"/>
  <c r="AB24" i="2"/>
  <c r="AB25" i="2"/>
  <c r="AB26" i="2"/>
  <c r="AB27" i="2"/>
  <c r="AB28" i="2"/>
  <c r="AB29" i="2"/>
  <c r="AB30" i="2"/>
  <c r="AB44" i="2"/>
  <c r="AB45" i="2"/>
  <c r="AB47" i="2"/>
  <c r="AB48" i="2"/>
  <c r="AB49" i="2"/>
  <c r="AB50" i="2"/>
  <c r="AB51" i="2"/>
  <c r="AB52" i="2"/>
  <c r="AB53" i="2"/>
  <c r="AB54" i="2"/>
  <c r="AB55" i="2"/>
  <c r="AB56" i="2"/>
  <c r="AB58" i="2"/>
  <c r="AB59" i="2"/>
  <c r="AB60" i="2"/>
  <c r="AB61" i="2"/>
  <c r="AB62" i="2"/>
  <c r="AB63" i="2"/>
  <c r="AB81" i="2"/>
  <c r="AB82" i="2"/>
  <c r="AB46" i="2"/>
  <c r="Q83" i="2" l="1"/>
  <c r="P83" i="2"/>
  <c r="O83" i="2"/>
  <c r="L83" i="2"/>
  <c r="AB31" i="2"/>
</calcChain>
</file>

<file path=xl/sharedStrings.xml><?xml version="1.0" encoding="utf-8"?>
<sst xmlns="http://schemas.openxmlformats.org/spreadsheetml/2006/main" count="250" uniqueCount="169">
  <si>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</si>
  <si>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</si>
  <si>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</si>
  <si>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</si>
  <si>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</si>
  <si>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</si>
  <si>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</si>
  <si>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</si>
  <si>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</si>
  <si>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</si>
  <si>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</si>
  <si>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</si>
  <si>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</si>
  <si>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</si>
  <si>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</si>
  <si>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</si>
  <si>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</si>
  <si>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</si>
  <si>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</si>
  <si>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</si>
  <si>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</si>
  <si>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</si>
  <si>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</si>
  <si>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</si>
  <si>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</si>
  <si>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</si>
  <si>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</si>
  <si>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</si>
  <si>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</si>
  <si>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</si>
  <si>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</si>
  <si>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</si>
  <si>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</si>
  <si>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</si>
  <si>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</si>
  <si>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</si>
  <si>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</si>
  <si>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</si>
  <si>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</si>
  <si>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</si>
  <si>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</si>
  <si>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</si>
  <si>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</si>
  <si>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</si>
  <si>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</si>
  <si>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</si>
  <si>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</si>
  <si>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</si>
  <si>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</si>
  <si>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</si>
  <si>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</si>
  <si>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</si>
  <si>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</si>
  <si>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</si>
  <si>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</si>
  <si>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</si>
  <si>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</si>
  <si>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</si>
  <si>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</si>
  <si>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</si>
  <si>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</si>
  <si>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</si>
  <si>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</si>
  <si>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</si>
  <si>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</si>
  <si>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</si>
  <si>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</si>
  <si>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</si>
  <si>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</si>
  <si>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</si>
  <si>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</si>
  <si>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</si>
  <si>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</si>
  <si>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</si>
  <si>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</si>
  <si>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</si>
  <si>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</si>
  <si>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</si>
  <si>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</si>
  <si>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</si>
  <si>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</si>
  <si>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</si>
  <si>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</si>
  <si>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</si>
  <si>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</si>
  <si>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</si>
  <si>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</si>
  <si>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</si>
  <si>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</si>
  <si>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</si>
  <si>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</si>
  <si>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</si>
  <si>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</si>
  <si>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</si>
  <si>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</si>
  <si>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</si>
  <si>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</si>
  <si>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</si>
  <si>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</si>
  <si>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</si>
  <si>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</si>
  <si>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</si>
  <si>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</si>
  <si>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</si>
  <si>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</si>
  <si>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</si>
  <si>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</si>
  <si>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</si>
  <si>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</si>
  <si>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</si>
  <si>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</si>
  <si>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</si>
  <si>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</si>
  <si>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</si>
  <si>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</si>
  <si>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</si>
  <si>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</si>
  <si>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</si>
  <si>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</si>
  <si>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</si>
  <si>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</si>
  <si>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</si>
  <si>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</si>
  <si>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</si>
  <si>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</si>
  <si>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</si>
  <si>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</si>
  <si>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</si>
  <si>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</si>
  <si>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</si>
  <si>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</si>
  <si>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</si>
  <si>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</si>
  <si>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</si>
  <si>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</si>
  <si>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</si>
  <si>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</si>
  <si>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</si>
  <si>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</si>
  <si>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</si>
  <si>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</si>
  <si>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</si>
  <si>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</si>
  <si>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</si>
  <si>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</si>
  <si>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FH126A22VR</t>
  </si>
  <si>
    <t>FV002A2222</t>
  </si>
  <si>
    <t>DOE2023</t>
  </si>
  <si>
    <t>F100VR0022</t>
  </si>
  <si>
    <t>NATIONAL SCSEP CWI</t>
  </si>
  <si>
    <t>DCSSCSEP23</t>
  </si>
  <si>
    <t>7003-0006</t>
  </si>
  <si>
    <t>K246</t>
  </si>
  <si>
    <t>BUDGET #17 FY23</t>
  </si>
  <si>
    <t>VENDOR CODE</t>
  </si>
  <si>
    <t>UEI #</t>
  </si>
  <si>
    <t>VC6000182690</t>
  </si>
  <si>
    <t>VFMUHSGLELB7</t>
  </si>
  <si>
    <t>BUDGET #17 FY23 APRIL 11, 2023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</si>
  <si>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</si>
  <si>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</si>
  <si>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</si>
  <si>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</si>
  <si>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</si>
  <si>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</si>
  <si>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#18 FY23</t>
  </si>
  <si>
    <t>BUDGET #19 FY23</t>
  </si>
  <si>
    <t>BUDGET #19 FY23 MAY 22, 2023</t>
  </si>
  <si>
    <t>DECREASED SOS TO REFLECT NEW RETAINED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</si>
</sst>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CF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21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0" applyNumberFormat="1" applyFont="1" applyFill="1" applyBorder="1"/>
    <xf numFmtId="0" fontId="8" fillId="3" borderId="0" xfId="0" applyFont="1" applyFill="1"/>
    <xf numFmtId="0" fontId="8" fillId="4" borderId="9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6"/>
  <sheetViews>
    <sheetView tabSelected="1" topLeftCell="E1" zoomScale="120" zoomScaleNormal="120" workbookViewId="0">
      <selection activeCell="AC5" sqref="AC5:AC83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3.6328125" style="2" hidden="1" customWidth="1"/>
    <col min="10" max="15" width="18.90625" style="2" hidden="1" customWidth="1"/>
    <col min="16" max="16" width="22.81640625" style="2" hidden="1" customWidth="1"/>
    <col min="17" max="17" width="18" style="2" hidden="1" customWidth="1"/>
    <col min="18" max="18" width="13.90625" style="2" hidden="1" customWidth="1"/>
    <col min="19" max="26" width="18" style="2" hidden="1" customWidth="1"/>
    <col min="27" max="27" width="18" style="2" customWidth="1"/>
    <col min="28" max="28" width="12.1796875" style="3" hidden="1" customWidth="1"/>
    <col min="29" max="29" width="16.90625" style="3" customWidth="1"/>
    <col min="30" max="30" width="10.453125" style="3" bestFit="1" customWidth="1"/>
    <col min="31" max="16384" width="9.1796875" style="3"/>
  </cols>
  <sheetData>
    <row r="1" spans="1:29" ht="20.5" x14ac:dyDescent="0.45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9" ht="20.5" x14ac:dyDescent="0.45">
      <c r="B2" s="6"/>
      <c r="C2" s="6"/>
      <c r="D2" s="6"/>
      <c r="E2" s="7"/>
      <c r="F2" s="7"/>
      <c r="G2" s="7"/>
    </row>
    <row r="3" spans="1:29" ht="20.5" x14ac:dyDescent="0.45">
      <c r="A3" s="4" t="s">
        <v>12</v>
      </c>
      <c r="B3" s="6" t="s">
        <v>7</v>
      </c>
      <c r="C3" s="1"/>
    </row>
    <row r="4" spans="1:29" ht="21" thickBot="1" x14ac:dyDescent="0.5">
      <c r="A4" s="4"/>
      <c r="B4" s="5"/>
      <c r="C4" s="1"/>
    </row>
    <row r="5" spans="1:29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123</v>
      </c>
      <c r="X5" s="54" t="s">
        <v>138</v>
      </c>
      <c r="Y5" s="54" t="s">
        <v>153</v>
      </c>
      <c r="Z5" s="54" t="s">
        <v>165</v>
      </c>
      <c r="AA5" s="54" t="s">
        <v>166</v>
      </c>
      <c r="AB5" s="30" t="s">
        <v>6</v>
      </c>
    </row>
    <row r="6" spans="1:29" s="10" customFormat="1" ht="14.5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6"/>
    </row>
    <row r="7" spans="1:29" s="10" customFormat="1" ht="14.5" x14ac:dyDescent="0.35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</row>
    <row r="8" spans="1:29" s="10" customFormat="1" ht="15" hidden="1" x14ac:dyDescent="0.35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6">
        <f>SUM(N8:P8)</f>
        <v>95000</v>
      </c>
    </row>
    <row r="9" spans="1:29" s="10" customFormat="1" ht="15" thickBot="1" x14ac:dyDescent="0.4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63"/>
      <c r="Y9" s="63"/>
      <c r="Z9" s="63"/>
      <c r="AA9" s="63">
        <v>-212185.36</v>
      </c>
      <c r="AB9" s="34">
        <f>SUM(H9:AA9)</f>
        <v>212185.36</v>
      </c>
      <c r="AC9" s="92"/>
    </row>
    <row r="10" spans="1:29" s="10" customFormat="1" ht="15" thickTop="1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34">
        <f t="shared" ref="AB10:AB30" si="0">SUM(H10:H10)</f>
        <v>0</v>
      </c>
    </row>
    <row r="11" spans="1:29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4">
        <f t="shared" si="0"/>
        <v>0</v>
      </c>
    </row>
    <row r="12" spans="1:29" s="10" customFormat="1" ht="14.5" hidden="1" x14ac:dyDescent="0.35">
      <c r="A12" s="15" t="s">
        <v>113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6"/>
      <c r="W12" s="66"/>
      <c r="X12" s="66"/>
      <c r="Y12" s="66"/>
      <c r="Z12" s="66"/>
      <c r="AA12" s="66"/>
      <c r="AB12" s="34">
        <f t="shared" si="0"/>
        <v>0</v>
      </c>
    </row>
    <row r="13" spans="1:29" s="21" customFormat="1" ht="14.5" hidden="1" x14ac:dyDescent="0.35">
      <c r="A13" s="32" t="s">
        <v>118</v>
      </c>
      <c r="B13" s="17" t="s">
        <v>40</v>
      </c>
      <c r="C13" s="48" t="s">
        <v>119</v>
      </c>
      <c r="D13" s="44" t="s">
        <v>120</v>
      </c>
      <c r="E13" s="44" t="s">
        <v>121</v>
      </c>
      <c r="F13" s="15">
        <v>17.245000000000001</v>
      </c>
      <c r="G13" s="50" t="s">
        <v>114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6">
        <f>5776.88212189254-1</f>
        <v>5775.8821218925405</v>
      </c>
      <c r="W13" s="66"/>
      <c r="X13" s="66"/>
      <c r="Y13" s="66"/>
      <c r="Z13" s="66"/>
      <c r="AA13" s="66"/>
      <c r="AB13" s="16">
        <f>SUM(V13)</f>
        <v>5775.8821218925405</v>
      </c>
    </row>
    <row r="14" spans="1:29" s="21" customFormat="1" ht="14.5" hidden="1" x14ac:dyDescent="0.35">
      <c r="A14" s="32" t="s">
        <v>118</v>
      </c>
      <c r="B14" s="17" t="s">
        <v>122</v>
      </c>
      <c r="C14" s="48" t="s">
        <v>119</v>
      </c>
      <c r="D14" s="44" t="s">
        <v>120</v>
      </c>
      <c r="E14" s="44" t="s">
        <v>121</v>
      </c>
      <c r="F14" s="15">
        <v>17.245000000000001</v>
      </c>
      <c r="G14" s="50" t="s">
        <v>114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6">
        <v>1</v>
      </c>
      <c r="W14" s="66"/>
      <c r="X14" s="66"/>
      <c r="Y14" s="66"/>
      <c r="Z14" s="66"/>
      <c r="AA14" s="66"/>
      <c r="AB14" s="16">
        <f>SUM(V14)</f>
        <v>1</v>
      </c>
    </row>
    <row r="15" spans="1:29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6"/>
      <c r="W15" s="66"/>
      <c r="X15" s="66"/>
      <c r="Y15" s="66"/>
      <c r="Z15" s="66"/>
      <c r="AA15" s="66"/>
      <c r="AB15" s="34">
        <f t="shared" si="0"/>
        <v>0</v>
      </c>
    </row>
    <row r="16" spans="1:29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6"/>
      <c r="W16" s="66"/>
      <c r="X16" s="66"/>
      <c r="Y16" s="66"/>
      <c r="Z16" s="66"/>
      <c r="AA16" s="66"/>
      <c r="AB16" s="34">
        <f t="shared" si="0"/>
        <v>0</v>
      </c>
    </row>
    <row r="17" spans="1:28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6"/>
      <c r="W17" s="66"/>
      <c r="X17" s="66"/>
      <c r="Y17" s="66"/>
      <c r="Z17" s="66"/>
      <c r="AA17" s="66"/>
      <c r="AB17" s="34">
        <f t="shared" si="0"/>
        <v>0</v>
      </c>
    </row>
    <row r="18" spans="1:28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6"/>
      <c r="W18" s="66"/>
      <c r="X18" s="66"/>
      <c r="Y18" s="66"/>
      <c r="Z18" s="66"/>
      <c r="AA18" s="66"/>
      <c r="AB18" s="34">
        <f t="shared" si="0"/>
        <v>0</v>
      </c>
    </row>
    <row r="19" spans="1:28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6"/>
      <c r="W19" s="66"/>
      <c r="X19" s="66"/>
      <c r="Y19" s="66"/>
      <c r="Z19" s="66"/>
      <c r="AA19" s="66"/>
      <c r="AB19" s="34">
        <f t="shared" si="0"/>
        <v>0</v>
      </c>
    </row>
    <row r="20" spans="1:28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6"/>
      <c r="W20" s="66"/>
      <c r="X20" s="66"/>
      <c r="Y20" s="66"/>
      <c r="Z20" s="66"/>
      <c r="AA20" s="66"/>
      <c r="AB20" s="34">
        <f t="shared" si="0"/>
        <v>0</v>
      </c>
    </row>
    <row r="21" spans="1:28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6"/>
      <c r="W21" s="66"/>
      <c r="X21" s="66"/>
      <c r="Y21" s="66"/>
      <c r="Z21" s="66"/>
      <c r="AA21" s="66"/>
      <c r="AB21" s="34">
        <f t="shared" si="0"/>
        <v>0</v>
      </c>
    </row>
    <row r="22" spans="1:28" s="10" customFormat="1" ht="14.5" hidden="1" x14ac:dyDescent="0.35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34">
        <f t="shared" si="0"/>
        <v>0</v>
      </c>
    </row>
    <row r="23" spans="1:28" s="10" customFormat="1" ht="14.5" hidden="1" x14ac:dyDescent="0.35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34">
        <f t="shared" si="0"/>
        <v>0</v>
      </c>
    </row>
    <row r="24" spans="1:28" s="10" customFormat="1" ht="14.5" hidden="1" x14ac:dyDescent="0.35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34">
        <f t="shared" si="0"/>
        <v>0</v>
      </c>
    </row>
    <row r="25" spans="1:28" s="10" customFormat="1" ht="14.5" hidden="1" x14ac:dyDescent="0.35">
      <c r="A25" s="38"/>
      <c r="B25" s="17"/>
      <c r="C25" s="15"/>
      <c r="D25" s="15"/>
      <c r="E25" s="15"/>
      <c r="F25" s="15"/>
      <c r="G25" s="15"/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34">
        <f t="shared" si="0"/>
        <v>0</v>
      </c>
    </row>
    <row r="26" spans="1:28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34">
        <f t="shared" si="0"/>
        <v>0</v>
      </c>
    </row>
    <row r="27" spans="1:28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34">
        <f t="shared" si="0"/>
        <v>0</v>
      </c>
    </row>
    <row r="28" spans="1:28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34">
        <f t="shared" si="0"/>
        <v>0</v>
      </c>
    </row>
    <row r="29" spans="1:28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34">
        <f t="shared" si="0"/>
        <v>0</v>
      </c>
    </row>
    <row r="30" spans="1:28" s="10" customFormat="1" ht="14.5" hidden="1" x14ac:dyDescent="0.35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34">
        <f t="shared" si="0"/>
        <v>0</v>
      </c>
    </row>
    <row r="31" spans="1:28" s="10" customFormat="1" ht="15.5" hidden="1" x14ac:dyDescent="0.35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5" t="s">
        <v>115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16">
        <f>SUM(K31)</f>
        <v>779050</v>
      </c>
    </row>
    <row r="32" spans="1:28" s="10" customFormat="1" ht="15.5" hidden="1" x14ac:dyDescent="0.35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5" t="s">
        <v>115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16">
        <f>SUM(K32)</f>
        <v>1</v>
      </c>
    </row>
    <row r="33" spans="1:28" s="10" customFormat="1" ht="15.5" hidden="1" x14ac:dyDescent="0.35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5" t="s">
        <v>115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16">
        <f>O33</f>
        <v>122775</v>
      </c>
    </row>
    <row r="34" spans="1:28" s="21" customFormat="1" ht="15.5" hidden="1" x14ac:dyDescent="0.35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5" t="s">
        <v>115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16">
        <f>O34</f>
        <v>1</v>
      </c>
    </row>
    <row r="35" spans="1:28" s="21" customFormat="1" ht="15.5" hidden="1" x14ac:dyDescent="0.35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5" t="s">
        <v>115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16">
        <f>SUM(L35)</f>
        <v>126094</v>
      </c>
    </row>
    <row r="36" spans="1:28" s="21" customFormat="1" ht="15.5" hidden="1" x14ac:dyDescent="0.35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5" t="s">
        <v>115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16">
        <f>SUM(L36)</f>
        <v>1</v>
      </c>
    </row>
    <row r="37" spans="1:28" s="21" customFormat="1" ht="15.5" hidden="1" x14ac:dyDescent="0.35">
      <c r="A37" s="32"/>
      <c r="B37" s="17"/>
      <c r="C37" s="15"/>
      <c r="D37" s="59"/>
      <c r="E37" s="59"/>
      <c r="F37" s="15"/>
      <c r="G37" s="65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16"/>
    </row>
    <row r="38" spans="1:28" s="21" customFormat="1" ht="15.5" hidden="1" x14ac:dyDescent="0.35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5" t="s">
        <v>115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41"/>
      <c r="Y38" s="41"/>
      <c r="Z38" s="41"/>
      <c r="AA38" s="41"/>
      <c r="AB38" s="16">
        <f>SUM(R38:S38)</f>
        <v>440106</v>
      </c>
    </row>
    <row r="39" spans="1:28" s="21" customFormat="1" ht="15.5" hidden="1" x14ac:dyDescent="0.35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5" t="s">
        <v>115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41"/>
      <c r="Y39" s="41"/>
      <c r="Z39" s="41"/>
      <c r="AA39" s="41"/>
      <c r="AB39" s="16">
        <f>SUM(R39:S39)</f>
        <v>1</v>
      </c>
    </row>
    <row r="40" spans="1:28" s="21" customFormat="1" ht="14.5" hidden="1" x14ac:dyDescent="0.35">
      <c r="A40" s="32"/>
      <c r="B40" s="47"/>
      <c r="C40" s="30"/>
      <c r="D40" s="15"/>
      <c r="E40" s="17"/>
      <c r="F40" s="15"/>
      <c r="G40" s="6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34"/>
    </row>
    <row r="41" spans="1:28" s="21" customFormat="1" ht="15.5" hidden="1" x14ac:dyDescent="0.35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5" t="s">
        <v>115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16">
        <f>SUM(Q41)</f>
        <v>400950</v>
      </c>
    </row>
    <row r="42" spans="1:28" s="21" customFormat="1" ht="15.5" hidden="1" x14ac:dyDescent="0.35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5" t="s">
        <v>115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16">
        <f t="shared" ref="AB42:AB43" si="1">SUM(Q42)</f>
        <v>1</v>
      </c>
    </row>
    <row r="43" spans="1:28" s="10" customFormat="1" ht="14.5" hidden="1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16">
        <f t="shared" si="1"/>
        <v>0</v>
      </c>
    </row>
    <row r="44" spans="1:28" s="10" customFormat="1" ht="14.5" hidden="1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34">
        <f t="shared" ref="AB44:AB63" si="2">SUM(H44:H44)</f>
        <v>0</v>
      </c>
    </row>
    <row r="45" spans="1:28" s="10" customFormat="1" ht="14.5" hidden="1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34">
        <f t="shared" si="2"/>
        <v>0</v>
      </c>
    </row>
    <row r="46" spans="1:28" s="10" customFormat="1" ht="14.5" hidden="1" x14ac:dyDescent="0.35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34">
        <f t="shared" si="2"/>
        <v>0</v>
      </c>
    </row>
    <row r="47" spans="1:28" s="10" customFormat="1" ht="14.5" hidden="1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34">
        <f t="shared" si="2"/>
        <v>0</v>
      </c>
    </row>
    <row r="48" spans="1:28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34">
        <f t="shared" si="2"/>
        <v>0</v>
      </c>
    </row>
    <row r="49" spans="1:28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34">
        <f t="shared" si="2"/>
        <v>0</v>
      </c>
    </row>
    <row r="50" spans="1:28" s="10" customFormat="1" ht="14.5" hidden="1" x14ac:dyDescent="0.35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34">
        <f t="shared" si="2"/>
        <v>0</v>
      </c>
    </row>
    <row r="51" spans="1:28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34">
        <f t="shared" si="2"/>
        <v>0</v>
      </c>
    </row>
    <row r="52" spans="1:28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34">
        <f t="shared" si="2"/>
        <v>0</v>
      </c>
    </row>
    <row r="53" spans="1:28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34">
        <f t="shared" si="2"/>
        <v>0</v>
      </c>
    </row>
    <row r="54" spans="1:28" s="21" customFormat="1" ht="14.5" hidden="1" x14ac:dyDescent="0.3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34">
        <f t="shared" si="2"/>
        <v>0</v>
      </c>
    </row>
    <row r="55" spans="1:28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34">
        <f t="shared" si="2"/>
        <v>0</v>
      </c>
    </row>
    <row r="56" spans="1:28" s="21" customFormat="1" ht="14.5" hidden="1" x14ac:dyDescent="0.3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34">
        <f t="shared" si="2"/>
        <v>0</v>
      </c>
    </row>
    <row r="57" spans="1:28" s="21" customFormat="1" ht="14.5" hidden="1" x14ac:dyDescent="0.35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116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16">
        <f>SUM(K57:M57)</f>
        <v>10324</v>
      </c>
    </row>
    <row r="58" spans="1:28" s="21" customFormat="1" ht="14.5" hidden="1" x14ac:dyDescent="0.3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34">
        <f t="shared" si="2"/>
        <v>0</v>
      </c>
    </row>
    <row r="59" spans="1:28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34">
        <f t="shared" si="2"/>
        <v>0</v>
      </c>
    </row>
    <row r="60" spans="1:28" s="21" customFormat="1" ht="14.5" hidden="1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34">
        <f t="shared" si="2"/>
        <v>0</v>
      </c>
    </row>
    <row r="61" spans="1:28" s="21" customFormat="1" ht="14.5" x14ac:dyDescent="0.35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34">
        <f t="shared" si="2"/>
        <v>0</v>
      </c>
    </row>
    <row r="62" spans="1:28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34">
        <f t="shared" si="2"/>
        <v>0</v>
      </c>
    </row>
    <row r="63" spans="1:28" s="21" customFormat="1" ht="14.5" hidden="1" x14ac:dyDescent="0.35">
      <c r="A63" s="15" t="s">
        <v>24</v>
      </c>
      <c r="B63" s="11"/>
      <c r="C63" s="14"/>
      <c r="D63" s="14"/>
      <c r="E63" s="73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34">
        <f t="shared" si="2"/>
        <v>0</v>
      </c>
    </row>
    <row r="64" spans="1:28" s="88" customFormat="1" ht="14.5" hidden="1" x14ac:dyDescent="0.35">
      <c r="A64" s="80" t="s">
        <v>16</v>
      </c>
      <c r="B64" s="81" t="s">
        <v>50</v>
      </c>
      <c r="C64" s="82" t="s">
        <v>76</v>
      </c>
      <c r="D64" s="82" t="s">
        <v>77</v>
      </c>
      <c r="E64" s="83" t="s">
        <v>78</v>
      </c>
      <c r="F64" s="81">
        <v>17.207000000000001</v>
      </c>
      <c r="G64" s="84" t="s">
        <v>117</v>
      </c>
      <c r="H64" s="85"/>
      <c r="I64" s="85"/>
      <c r="J64" s="86"/>
      <c r="K64" s="86"/>
      <c r="L64" s="86"/>
      <c r="M64" s="86"/>
      <c r="N64" s="86"/>
      <c r="O64" s="86"/>
      <c r="P64" s="86">
        <f>355417-1</f>
        <v>355416</v>
      </c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>
        <f>SUM(P64)</f>
        <v>355416</v>
      </c>
    </row>
    <row r="65" spans="1:28" s="21" customFormat="1" ht="14.5" hidden="1" x14ac:dyDescent="0.35">
      <c r="A65" s="22" t="s">
        <v>16</v>
      </c>
      <c r="B65" s="17" t="s">
        <v>53</v>
      </c>
      <c r="C65" s="15" t="s">
        <v>76</v>
      </c>
      <c r="D65" s="15" t="s">
        <v>77</v>
      </c>
      <c r="E65" s="74" t="s">
        <v>78</v>
      </c>
      <c r="F65" s="17">
        <v>17.207000000000001</v>
      </c>
      <c r="G65" s="50" t="s">
        <v>117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16">
        <f>SUM(P65)</f>
        <v>1</v>
      </c>
    </row>
    <row r="66" spans="1:28" s="10" customFormat="1" ht="14.5" hidden="1" x14ac:dyDescent="0.35">
      <c r="A66" s="67" t="s">
        <v>126</v>
      </c>
      <c r="B66" s="52" t="s">
        <v>40</v>
      </c>
      <c r="C66" s="50" t="s">
        <v>145</v>
      </c>
      <c r="D66" s="78" t="s">
        <v>127</v>
      </c>
      <c r="E66" s="75" t="s">
        <v>128</v>
      </c>
      <c r="F66" s="17" t="s">
        <v>14</v>
      </c>
      <c r="G66" s="17"/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>
        <v>1943</v>
      </c>
      <c r="X66" s="42"/>
      <c r="Y66" s="42"/>
      <c r="Z66" s="42"/>
      <c r="AA66" s="42"/>
      <c r="AB66" s="16">
        <f>W66</f>
        <v>1943</v>
      </c>
    </row>
    <row r="67" spans="1:28" s="10" customFormat="1" ht="14.5" hidden="1" x14ac:dyDescent="0.35">
      <c r="A67" s="67" t="s">
        <v>129</v>
      </c>
      <c r="B67" s="52" t="s">
        <v>40</v>
      </c>
      <c r="C67" s="79" t="s">
        <v>146</v>
      </c>
      <c r="D67" s="79" t="s">
        <v>130</v>
      </c>
      <c r="E67" s="75" t="s">
        <v>131</v>
      </c>
      <c r="F67" s="17" t="s">
        <v>14</v>
      </c>
      <c r="G67" s="17"/>
      <c r="H67" s="18"/>
      <c r="I67" s="1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>
        <v>4955.07</v>
      </c>
      <c r="X67" s="41"/>
      <c r="Y67" s="41"/>
      <c r="Z67" s="41"/>
      <c r="AA67" s="41"/>
      <c r="AB67" s="16">
        <f t="shared" ref="AB67:AB73" si="3">W67</f>
        <v>4955.07</v>
      </c>
    </row>
    <row r="68" spans="1:28" s="10" customFormat="1" ht="14.5" hidden="1" x14ac:dyDescent="0.35">
      <c r="A68" s="67" t="s">
        <v>132</v>
      </c>
      <c r="B68" s="52" t="s">
        <v>40</v>
      </c>
      <c r="C68" s="79" t="s">
        <v>147</v>
      </c>
      <c r="D68" s="79" t="s">
        <v>133</v>
      </c>
      <c r="E68" s="76" t="s">
        <v>134</v>
      </c>
      <c r="F68" s="17" t="s">
        <v>14</v>
      </c>
      <c r="G68" s="37"/>
      <c r="H68" s="18"/>
      <c r="I68" s="1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>
        <v>6606.76</v>
      </c>
      <c r="X68" s="41"/>
      <c r="Y68" s="41"/>
      <c r="Z68" s="41"/>
      <c r="AA68" s="41"/>
      <c r="AB68" s="16">
        <f t="shared" si="3"/>
        <v>6606.76</v>
      </c>
    </row>
    <row r="69" spans="1:28" s="10" customFormat="1" ht="15" hidden="1" thickBot="1" x14ac:dyDescent="0.4">
      <c r="A69" s="67" t="s">
        <v>135</v>
      </c>
      <c r="B69" s="52" t="s">
        <v>40</v>
      </c>
      <c r="C69" s="50" t="s">
        <v>148</v>
      </c>
      <c r="D69" s="50" t="s">
        <v>136</v>
      </c>
      <c r="E69" s="68" t="s">
        <v>137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10439.69</v>
      </c>
      <c r="X69" s="41"/>
      <c r="Y69" s="41"/>
      <c r="Z69" s="41"/>
      <c r="AA69" s="41"/>
      <c r="AB69" s="16">
        <f t="shared" si="3"/>
        <v>10439.69</v>
      </c>
    </row>
    <row r="70" spans="1:28" s="10" customFormat="1" ht="15" hidden="1" thickBot="1" x14ac:dyDescent="0.4">
      <c r="A70" s="22" t="s">
        <v>149</v>
      </c>
      <c r="B70" s="52" t="s">
        <v>40</v>
      </c>
      <c r="C70" s="15" t="s">
        <v>150</v>
      </c>
      <c r="D70" s="15" t="s">
        <v>151</v>
      </c>
      <c r="E70" s="77" t="s">
        <v>152</v>
      </c>
      <c r="F70" s="89">
        <v>17.234999999999999</v>
      </c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>
        <v>430.44</v>
      </c>
      <c r="Z70" s="41"/>
      <c r="AA70" s="41"/>
      <c r="AB70" s="16">
        <f>Y70</f>
        <v>430.44</v>
      </c>
    </row>
    <row r="71" spans="1:28" s="10" customFormat="1" ht="14.5" hidden="1" x14ac:dyDescent="0.35">
      <c r="A71" s="90" t="s">
        <v>159</v>
      </c>
      <c r="B71" s="52" t="s">
        <v>160</v>
      </c>
      <c r="C71" s="14" t="s">
        <v>161</v>
      </c>
      <c r="D71" s="14" t="s">
        <v>19</v>
      </c>
      <c r="E71" s="14" t="s">
        <v>20</v>
      </c>
      <c r="F71" s="91">
        <v>10.561</v>
      </c>
      <c r="G71" s="3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>
        <v>6572.5867607399996</v>
      </c>
      <c r="AA71" s="41"/>
      <c r="AB71" s="16">
        <f>Z71</f>
        <v>6572.5867607399996</v>
      </c>
    </row>
    <row r="72" spans="1:28" s="10" customFormat="1" ht="14.5" hidden="1" x14ac:dyDescent="0.35">
      <c r="A72" s="22" t="s">
        <v>159</v>
      </c>
      <c r="B72" s="52" t="s">
        <v>162</v>
      </c>
      <c r="C72" s="14" t="s">
        <v>161</v>
      </c>
      <c r="D72" s="14" t="s">
        <v>19</v>
      </c>
      <c r="E72" s="14" t="s">
        <v>20</v>
      </c>
      <c r="F72" s="91">
        <v>10.561</v>
      </c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>
        <v>8215.7532392600006</v>
      </c>
      <c r="AA72" s="41"/>
      <c r="AB72" s="16">
        <f>Z72</f>
        <v>8215.7532392600006</v>
      </c>
    </row>
    <row r="73" spans="1:28" s="10" customFormat="1" ht="14.5" hidden="1" x14ac:dyDescent="0.35">
      <c r="A73" s="36"/>
      <c r="B73" s="47"/>
      <c r="C73" s="44"/>
      <c r="D73" s="44"/>
      <c r="E73" s="77"/>
      <c r="F73" s="37"/>
      <c r="G73" s="3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16">
        <f t="shared" si="3"/>
        <v>0</v>
      </c>
    </row>
    <row r="74" spans="1:28" s="10" customFormat="1" ht="14.5" hidden="1" x14ac:dyDescent="0.35">
      <c r="A74" s="22" t="s">
        <v>139</v>
      </c>
      <c r="B74" s="52" t="s">
        <v>40</v>
      </c>
      <c r="C74" s="31" t="s">
        <v>142</v>
      </c>
      <c r="D74" s="15" t="s">
        <v>143</v>
      </c>
      <c r="E74" s="33" t="s">
        <v>144</v>
      </c>
      <c r="F74" s="69">
        <v>17.285</v>
      </c>
      <c r="G74" s="3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>
        <v>23269</v>
      </c>
      <c r="Y74" s="41"/>
      <c r="Z74" s="41"/>
      <c r="AA74" s="41"/>
      <c r="AB74" s="16">
        <f>SUM(X74)</f>
        <v>23269</v>
      </c>
    </row>
    <row r="75" spans="1:28" s="10" customFormat="1" ht="14.5" hidden="1" x14ac:dyDescent="0.35">
      <c r="A75" s="22"/>
      <c r="B75" s="47"/>
      <c r="C75" s="44"/>
      <c r="D75" s="15"/>
      <c r="E75" s="44"/>
      <c r="F75" s="37"/>
      <c r="G75" s="3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34"/>
    </row>
    <row r="76" spans="1:28" s="10" customFormat="1" ht="14.5" hidden="1" x14ac:dyDescent="0.35">
      <c r="A76" s="32"/>
      <c r="B76" s="17"/>
      <c r="C76" s="30"/>
      <c r="D76" s="30"/>
      <c r="E76" s="15"/>
      <c r="F76" s="17"/>
      <c r="G76" s="17"/>
      <c r="H76" s="18"/>
      <c r="I76" s="1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34"/>
    </row>
    <row r="77" spans="1:28" s="10" customFormat="1" ht="14.5" hidden="1" x14ac:dyDescent="0.35">
      <c r="A77" s="36" t="s">
        <v>18</v>
      </c>
      <c r="B77" s="17"/>
      <c r="C77" s="46"/>
      <c r="D77" s="30"/>
      <c r="E77" s="15"/>
      <c r="F77" s="17" t="s">
        <v>14</v>
      </c>
      <c r="G77" s="17"/>
      <c r="H77" s="18"/>
      <c r="I77" s="1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34">
        <f>SUM(H77:H77)</f>
        <v>0</v>
      </c>
    </row>
    <row r="78" spans="1:28" s="10" customFormat="1" ht="14.5" hidden="1" x14ac:dyDescent="0.35">
      <c r="A78" s="49"/>
      <c r="B78" s="17"/>
      <c r="C78" s="50"/>
      <c r="D78" s="50"/>
      <c r="E78" s="50"/>
      <c r="F78" s="17"/>
      <c r="G78" s="17"/>
      <c r="H78" s="18"/>
      <c r="I78" s="18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34"/>
    </row>
    <row r="79" spans="1:28" s="10" customFormat="1" ht="14.5" hidden="1" x14ac:dyDescent="0.35">
      <c r="A79" s="36" t="s">
        <v>25</v>
      </c>
      <c r="B79" s="52" t="s">
        <v>26</v>
      </c>
      <c r="C79" s="15" t="s">
        <v>27</v>
      </c>
      <c r="D79" s="30" t="s">
        <v>19</v>
      </c>
      <c r="E79" s="15" t="s">
        <v>20</v>
      </c>
      <c r="F79" s="17">
        <v>10.561</v>
      </c>
      <c r="G79" s="17"/>
      <c r="H79" s="41">
        <v>5596.2599999999984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34">
        <f>SUM(H79:H79)</f>
        <v>5596.2599999999984</v>
      </c>
    </row>
    <row r="80" spans="1:28" s="10" customFormat="1" ht="14.5" hidden="1" x14ac:dyDescent="0.35">
      <c r="A80" s="22" t="s">
        <v>29</v>
      </c>
      <c r="B80" s="52" t="s">
        <v>40</v>
      </c>
      <c r="C80" s="15" t="s">
        <v>30</v>
      </c>
      <c r="D80" s="15" t="s">
        <v>31</v>
      </c>
      <c r="E80" s="15" t="s">
        <v>32</v>
      </c>
      <c r="F80" s="17" t="s">
        <v>14</v>
      </c>
      <c r="G80" s="17"/>
      <c r="H80" s="41"/>
      <c r="I80" s="41">
        <v>36478.578222183292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>
        <v>28000</v>
      </c>
      <c r="V80" s="41"/>
      <c r="W80" s="41"/>
      <c r="X80" s="41"/>
      <c r="Y80" s="41"/>
      <c r="Z80" s="41"/>
      <c r="AA80" s="41"/>
      <c r="AB80" s="16">
        <f>SUM(I80:U80)</f>
        <v>64478.578222183292</v>
      </c>
    </row>
    <row r="81" spans="1:28" s="10" customFormat="1" ht="14.5" hidden="1" x14ac:dyDescent="0.35">
      <c r="A81" s="36"/>
      <c r="B81" s="17"/>
      <c r="C81" s="51"/>
      <c r="D81" s="30"/>
      <c r="E81" s="15"/>
      <c r="F81" s="17"/>
      <c r="G81" s="17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34">
        <f>SUM(H81:H81)</f>
        <v>0</v>
      </c>
    </row>
    <row r="82" spans="1:28" s="10" customFormat="1" ht="14.5" x14ac:dyDescent="0.35">
      <c r="A82" s="22"/>
      <c r="B82" s="17"/>
      <c r="C82" s="31"/>
      <c r="D82" s="31"/>
      <c r="E82" s="33"/>
      <c r="F82" s="17"/>
      <c r="G82" s="17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34">
        <f>SUM(H82:H82)</f>
        <v>0</v>
      </c>
    </row>
    <row r="83" spans="1:28" s="10" customFormat="1" ht="14.5" x14ac:dyDescent="0.35">
      <c r="A83" s="22" t="s">
        <v>0</v>
      </c>
      <c r="B83" s="22"/>
      <c r="C83" s="24"/>
      <c r="D83" s="24"/>
      <c r="E83" s="24"/>
      <c r="F83" s="24"/>
      <c r="G83" s="24"/>
      <c r="H83" s="41">
        <f>SUM(H79:H82)</f>
        <v>5596.2599999999984</v>
      </c>
      <c r="I83" s="41">
        <f>SUM(I80:I82)</f>
        <v>36478.578222183292</v>
      </c>
      <c r="J83" s="41">
        <f>SUM(J22:J25)</f>
        <v>90000</v>
      </c>
      <c r="K83" s="41">
        <f>SUM(K29:K82)</f>
        <v>779051</v>
      </c>
      <c r="L83" s="41">
        <f>SUM(L29:L82)</f>
        <v>126095</v>
      </c>
      <c r="M83" s="41">
        <f>SUM(M54:M82)</f>
        <v>10324</v>
      </c>
      <c r="N83" s="41">
        <f>SUM(N8:N82)</f>
        <v>95000</v>
      </c>
      <c r="O83" s="41">
        <f>SUM(O28:O82)</f>
        <v>122776</v>
      </c>
      <c r="P83" s="41">
        <f>SUM(P62:P67)</f>
        <v>355417</v>
      </c>
      <c r="Q83" s="41">
        <f>SUM(Q30:Q49)</f>
        <v>400951</v>
      </c>
      <c r="R83" s="41">
        <f>SUM(R8:R51)</f>
        <v>212185.36</v>
      </c>
      <c r="S83" s="41">
        <f>SUM(S30:S40)</f>
        <v>440107</v>
      </c>
      <c r="T83" s="41">
        <f>SUM(T6:T10)</f>
        <v>212185.36</v>
      </c>
      <c r="U83" s="41">
        <f>SUM(U62:U82)</f>
        <v>28000</v>
      </c>
      <c r="V83" s="41">
        <f>SUM(V11:V16)</f>
        <v>5776.8821218925405</v>
      </c>
      <c r="W83" s="41">
        <f>SUM(W63:W76)</f>
        <v>23944.52</v>
      </c>
      <c r="X83" s="41">
        <f>SUM(X62:X75)</f>
        <v>23269</v>
      </c>
      <c r="Y83" s="41">
        <f>SUM(Y63:Y75)</f>
        <v>430.44</v>
      </c>
      <c r="Z83" s="41">
        <f>SUM(Z71:Z73)</f>
        <v>14788.34</v>
      </c>
      <c r="AA83" s="41">
        <f>SUM(AA7:AA61)</f>
        <v>-212185.36</v>
      </c>
      <c r="AB83" s="34"/>
    </row>
    <row r="84" spans="1:28" s="10" customFormat="1" ht="14.5" x14ac:dyDescent="0.35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8"/>
    </row>
    <row r="85" spans="1:28" s="10" customFormat="1" ht="14.5" x14ac:dyDescent="0.35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8" s="10" customFormat="1" ht="14.5" hidden="1" x14ac:dyDescent="0.35">
      <c r="A86" s="21" t="s">
        <v>22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8" s="10" customFormat="1" ht="14.5" hidden="1" x14ac:dyDescent="0.35">
      <c r="A87" s="25" t="s">
        <v>23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8" s="10" customFormat="1" ht="14.5" hidden="1" x14ac:dyDescent="0.35">
      <c r="A88" s="21" t="s">
        <v>33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8" ht="14.5" hidden="1" x14ac:dyDescent="0.35">
      <c r="A89" s="21" t="s">
        <v>34</v>
      </c>
    </row>
    <row r="90" spans="1:28" ht="14.5" hidden="1" x14ac:dyDescent="0.35">
      <c r="A90" s="21" t="s">
        <v>37</v>
      </c>
    </row>
    <row r="91" spans="1:28" ht="14.5" hidden="1" x14ac:dyDescent="0.35">
      <c r="A91" s="21" t="s">
        <v>38</v>
      </c>
    </row>
    <row r="92" spans="1:28" ht="14.5" hidden="1" x14ac:dyDescent="0.35">
      <c r="A92" s="21" t="s">
        <v>47</v>
      </c>
    </row>
    <row r="93" spans="1:28" ht="14.5" hidden="1" x14ac:dyDescent="0.35">
      <c r="A93" s="21" t="s">
        <v>48</v>
      </c>
    </row>
    <row r="94" spans="1:28" ht="14.5" hidden="1" x14ac:dyDescent="0.35">
      <c r="A94" s="21" t="s">
        <v>54</v>
      </c>
    </row>
    <row r="95" spans="1:28" ht="14.5" hidden="1" x14ac:dyDescent="0.35">
      <c r="A95" s="21" t="s">
        <v>55</v>
      </c>
    </row>
    <row r="96" spans="1:28" ht="14.5" hidden="1" x14ac:dyDescent="0.35">
      <c r="A96" s="21" t="s">
        <v>58</v>
      </c>
    </row>
    <row r="97" spans="1:1" ht="14.5" hidden="1" x14ac:dyDescent="0.35">
      <c r="A97" s="21" t="s">
        <v>59</v>
      </c>
    </row>
    <row r="98" spans="1:1" ht="14.5" hidden="1" x14ac:dyDescent="0.35">
      <c r="A98" s="21" t="s">
        <v>73</v>
      </c>
    </row>
    <row r="99" spans="1:1" ht="14.5" hidden="1" x14ac:dyDescent="0.35">
      <c r="A99" s="21" t="s">
        <v>88</v>
      </c>
    </row>
    <row r="100" spans="1:1" ht="14.5" hidden="1" x14ac:dyDescent="0.35">
      <c r="A100" s="21" t="s">
        <v>89</v>
      </c>
    </row>
    <row r="101" spans="1:1" ht="14.5" hidden="1" x14ac:dyDescent="0.35">
      <c r="A101" s="21" t="s">
        <v>72</v>
      </c>
    </row>
    <row r="102" spans="1:1" ht="14.5" hidden="1" x14ac:dyDescent="0.35">
      <c r="A102" s="21" t="s">
        <v>90</v>
      </c>
    </row>
    <row r="103" spans="1:1" ht="14.5" hidden="1" x14ac:dyDescent="0.35">
      <c r="A103" s="21" t="s">
        <v>75</v>
      </c>
    </row>
    <row r="104" spans="1:1" ht="14.5" hidden="1" x14ac:dyDescent="0.35">
      <c r="A104" s="21" t="s">
        <v>91</v>
      </c>
    </row>
    <row r="105" spans="1:1" ht="14.5" hidden="1" x14ac:dyDescent="0.35">
      <c r="A105" s="21" t="s">
        <v>87</v>
      </c>
    </row>
    <row r="106" spans="1:1" ht="14.5" hidden="1" x14ac:dyDescent="0.35">
      <c r="A106" s="21" t="s">
        <v>97</v>
      </c>
    </row>
    <row r="107" spans="1:1" ht="14.5" hidden="1" x14ac:dyDescent="0.35">
      <c r="A107" s="21" t="s">
        <v>96</v>
      </c>
    </row>
    <row r="108" spans="1:1" ht="14.5" hidden="1" x14ac:dyDescent="0.35">
      <c r="A108" s="21" t="s">
        <v>101</v>
      </c>
    </row>
    <row r="109" spans="1:1" ht="14.5" hidden="1" x14ac:dyDescent="0.35">
      <c r="A109" s="21" t="s">
        <v>100</v>
      </c>
    </row>
    <row r="110" spans="1:1" ht="14.5" hidden="1" x14ac:dyDescent="0.35">
      <c r="A110" s="21" t="s">
        <v>103</v>
      </c>
    </row>
    <row r="111" spans="1:1" ht="14.5" hidden="1" x14ac:dyDescent="0.35">
      <c r="A111" s="21" t="s">
        <v>96</v>
      </c>
    </row>
    <row r="112" spans="1:1" ht="14.5" hidden="1" x14ac:dyDescent="0.35">
      <c r="A112" s="21" t="s">
        <v>106</v>
      </c>
    </row>
    <row r="113" spans="1:1" ht="14.5" hidden="1" x14ac:dyDescent="0.35">
      <c r="A113" s="21" t="s">
        <v>105</v>
      </c>
    </row>
    <row r="114" spans="1:1" ht="14.5" hidden="1" x14ac:dyDescent="0.35">
      <c r="A114" s="21" t="s">
        <v>111</v>
      </c>
    </row>
    <row r="115" spans="1:1" ht="14.5" hidden="1" x14ac:dyDescent="0.35">
      <c r="A115" s="21" t="s">
        <v>109</v>
      </c>
    </row>
    <row r="116" spans="1:1" ht="14.5" hidden="1" x14ac:dyDescent="0.35">
      <c r="A116" s="21" t="s">
        <v>125</v>
      </c>
    </row>
    <row r="117" spans="1:1" ht="14.5" hidden="1" x14ac:dyDescent="0.35">
      <c r="A117" s="21" t="s">
        <v>124</v>
      </c>
    </row>
    <row r="118" spans="1:1" ht="14.5" hidden="1" x14ac:dyDescent="0.35">
      <c r="A118" s="21" t="s">
        <v>141</v>
      </c>
    </row>
    <row r="119" spans="1:1" ht="14.5" hidden="1" x14ac:dyDescent="0.35">
      <c r="A119" s="21" t="s">
        <v>140</v>
      </c>
    </row>
    <row r="120" spans="1:1" ht="14.5" hidden="1" x14ac:dyDescent="0.35">
      <c r="A120" s="21" t="s">
        <v>158</v>
      </c>
    </row>
    <row r="121" spans="1:1" ht="14.5" hidden="1" x14ac:dyDescent="0.35">
      <c r="A121" s="21" t="s">
        <v>124</v>
      </c>
    </row>
    <row r="122" spans="1:1" ht="14.5" hidden="1" x14ac:dyDescent="0.35">
      <c r="A122" s="21" t="s">
        <v>164</v>
      </c>
    </row>
    <row r="123" spans="1:1" ht="14.5" hidden="1" x14ac:dyDescent="0.35">
      <c r="A123" s="21" t="s">
        <v>163</v>
      </c>
    </row>
    <row r="124" spans="1:1" ht="14.5" x14ac:dyDescent="0.35">
      <c r="A124" s="21" t="s">
        <v>167</v>
      </c>
    </row>
    <row r="125" spans="1:1" ht="14.5" x14ac:dyDescent="0.35">
      <c r="A125" s="21" t="s">
        <v>168</v>
      </c>
    </row>
    <row r="132" spans="1:1" ht="14.5" x14ac:dyDescent="0.35">
      <c r="A132" s="70" t="s">
        <v>110</v>
      </c>
    </row>
    <row r="133" spans="1:1" ht="14.5" x14ac:dyDescent="0.35">
      <c r="A133" s="21" t="s">
        <v>154</v>
      </c>
    </row>
    <row r="134" spans="1:1" ht="14.5" x14ac:dyDescent="0.35">
      <c r="A134" s="71" t="s">
        <v>156</v>
      </c>
    </row>
    <row r="135" spans="1:1" ht="14.5" x14ac:dyDescent="0.35">
      <c r="A135" s="21" t="s">
        <v>155</v>
      </c>
    </row>
    <row r="136" spans="1:1" ht="14.5" x14ac:dyDescent="0.35">
      <c r="A136" s="72" t="s">
        <v>157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2023-05-22T18:14:47Z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