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6B2A0C5E-3540-4725-9245-D4EC8FE0E3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7" i="2" l="1"/>
  <c r="P38" i="2"/>
  <c r="Q38" i="2" s="1"/>
  <c r="Q39" i="2"/>
  <c r="Q40" i="2"/>
  <c r="M77" i="2"/>
  <c r="Q8" i="2"/>
  <c r="Q62" i="2"/>
  <c r="O61" i="2"/>
  <c r="Q61" i="2" s="1"/>
  <c r="Q34" i="2"/>
  <c r="N33" i="2"/>
  <c r="Q33" i="2" s="1"/>
  <c r="L77" i="2"/>
  <c r="Q54" i="2"/>
  <c r="Q36" i="2"/>
  <c r="K35" i="2"/>
  <c r="Q35" i="2" s="1"/>
  <c r="Q32" i="2"/>
  <c r="J31" i="2"/>
  <c r="J77" i="2" s="1"/>
  <c r="I23" i="2"/>
  <c r="I77" i="2" s="1"/>
  <c r="H77" i="2"/>
  <c r="Q74" i="2"/>
  <c r="G77" i="2"/>
  <c r="Q65" i="2"/>
  <c r="Q66" i="2"/>
  <c r="Q67" i="2"/>
  <c r="Q68" i="2"/>
  <c r="Q69" i="2"/>
  <c r="Q70" i="2"/>
  <c r="Q71" i="2"/>
  <c r="Q72" i="2"/>
  <c r="Q73" i="2"/>
  <c r="Q23" i="2"/>
  <c r="Q9" i="2"/>
  <c r="Q10" i="2"/>
  <c r="Q11" i="2"/>
  <c r="Q12" i="2"/>
  <c r="Q14" i="2"/>
  <c r="Q15" i="2"/>
  <c r="Q16" i="2"/>
  <c r="Q17" i="2"/>
  <c r="Q18" i="2"/>
  <c r="Q19" i="2"/>
  <c r="Q20" i="2"/>
  <c r="Q21" i="2"/>
  <c r="Q22" i="2"/>
  <c r="Q24" i="2"/>
  <c r="Q25" i="2"/>
  <c r="Q26" i="2"/>
  <c r="Q27" i="2"/>
  <c r="Q28" i="2"/>
  <c r="Q29" i="2"/>
  <c r="Q30" i="2"/>
  <c r="Q41" i="2"/>
  <c r="Q42" i="2"/>
  <c r="Q44" i="2"/>
  <c r="Q45" i="2"/>
  <c r="Q46" i="2"/>
  <c r="Q47" i="2"/>
  <c r="Q48" i="2"/>
  <c r="Q49" i="2"/>
  <c r="Q50" i="2"/>
  <c r="Q51" i="2"/>
  <c r="Q52" i="2"/>
  <c r="Q53" i="2"/>
  <c r="Q55" i="2"/>
  <c r="Q56" i="2"/>
  <c r="Q57" i="2"/>
  <c r="Q58" i="2"/>
  <c r="Q59" i="2"/>
  <c r="Q60" i="2"/>
  <c r="Q75" i="2"/>
  <c r="Q76" i="2"/>
  <c r="Q43" i="2"/>
  <c r="Q13" i="2"/>
  <c r="O77" i="2" l="1"/>
  <c r="N77" i="2"/>
  <c r="K77" i="2"/>
  <c r="Q31" i="2"/>
</calcChain>
</file>

<file path=xl/sharedStrings.xml><?xml version="1.0" encoding="utf-8"?>
<sst xmlns="http://schemas.openxmlformats.org/spreadsheetml/2006/main" count="150" uniqueCount="104">
  <si>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</si>
  <si>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</si>
  <si>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</si>
  <si>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</si>
  <si>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</si>
  <si>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</si>
  <si>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</si>
  <si>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</si>
  <si>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</si>
  <si>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</si>
  <si>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</si>
  <si>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</si>
  <si>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</si>
  <si>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</si>
  <si>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</si>
  <si>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</si>
  <si>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17.207</t>
  </si>
  <si>
    <t>DOE -ELEMENTARY &amp; SECONDARY ED</t>
  </si>
  <si>
    <t>84.002A</t>
  </si>
  <si>
    <t>DOE-CAREER PATHWAYS</t>
  </si>
  <si>
    <t>MA COMMISSION FOR THE BLIND</t>
  </si>
  <si>
    <t>WP 90%</t>
  </si>
  <si>
    <t>UI</t>
  </si>
  <si>
    <t>CT EOL 21CCNBEDTRADE</t>
  </si>
  <si>
    <t>TRADE</t>
  </si>
  <si>
    <t>ALLOCATION FOR UI SERVICES</t>
  </si>
  <si>
    <t>CT EOL 21CCNBEDSOSWTF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</si>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</sst>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7" fontId="8" fillId="0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3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8" fillId="0" borderId="0" xfId="0" applyFont="1" applyFill="1"/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8" fillId="0" borderId="1" xfId="0" applyFont="1" applyBorder="1"/>
    <xf numFmtId="0" fontId="1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 applyAlignme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topLeftCell="A79" zoomScaleNormal="100" workbookViewId="0">
      <selection activeCell="A107" sqref="A107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bestFit="1" customWidth="1"/>
    <col min="7" max="7" width="14" style="4" hidden="1" customWidth="1"/>
    <col min="8" max="8" width="13.6328125" style="4" hidden="1" customWidth="1"/>
    <col min="9" max="14" width="18.90625" style="4" hidden="1" customWidth="1"/>
    <col min="15" max="15" width="22.81640625" style="4" hidden="1" customWidth="1"/>
    <col min="16" max="16" width="22.81640625" style="4" customWidth="1"/>
    <col min="17" max="17" width="13.36328125" style="3" hidden="1" customWidth="1"/>
    <col min="18" max="18" width="0.1796875" style="3" customWidth="1"/>
    <col min="19" max="19" width="10.453125" style="3" bestFit="1" customWidth="1"/>
    <col min="20" max="16384" width="9.1796875" style="3"/>
  </cols>
  <sheetData>
    <row r="1" spans="1:17" ht="20.5" x14ac:dyDescent="0.45">
      <c r="A1" s="3" t="s">
        <v>11</v>
      </c>
      <c r="B1" s="90" t="s">
        <v>10</v>
      </c>
      <c r="C1" s="91"/>
      <c r="D1" s="91"/>
      <c r="E1" s="91"/>
      <c r="F1" s="91"/>
      <c r="G1" s="91"/>
      <c r="H1" s="75"/>
      <c r="I1" s="75"/>
      <c r="J1" s="75"/>
      <c r="K1" s="75"/>
      <c r="L1" s="75"/>
      <c r="M1" s="85"/>
      <c r="N1" s="75"/>
      <c r="O1" s="84"/>
      <c r="P1" s="86"/>
    </row>
    <row r="2" spans="1:17" ht="20.5" x14ac:dyDescent="0.45">
      <c r="B2" s="7"/>
      <c r="C2" s="7"/>
      <c r="D2" s="7"/>
      <c r="E2" s="8"/>
      <c r="F2" s="8"/>
    </row>
    <row r="3" spans="1:17" ht="20.5" x14ac:dyDescent="0.45">
      <c r="A3" s="5" t="s">
        <v>12</v>
      </c>
      <c r="B3" s="7" t="s">
        <v>7</v>
      </c>
      <c r="C3" s="1"/>
    </row>
    <row r="4" spans="1:17" ht="21" thickBot="1" x14ac:dyDescent="0.5">
      <c r="A4" s="5"/>
      <c r="B4" s="6"/>
      <c r="C4" s="1"/>
    </row>
    <row r="5" spans="1:17" s="11" customFormat="1" ht="50.5" customHeight="1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32</v>
      </c>
      <c r="H5" s="76" t="s">
        <v>39</v>
      </c>
      <c r="I5" s="76" t="s">
        <v>48</v>
      </c>
      <c r="J5" s="76" t="s">
        <v>57</v>
      </c>
      <c r="K5" s="76" t="s">
        <v>72</v>
      </c>
      <c r="L5" s="76" t="s">
        <v>73</v>
      </c>
      <c r="M5" s="76" t="s">
        <v>80</v>
      </c>
      <c r="N5" s="76" t="s">
        <v>86</v>
      </c>
      <c r="O5" s="76" t="s">
        <v>91</v>
      </c>
      <c r="P5" s="76" t="s">
        <v>95</v>
      </c>
      <c r="Q5" s="38" t="s">
        <v>6</v>
      </c>
    </row>
    <row r="6" spans="1:17" s="24" customFormat="1" ht="14.5" hidden="1" x14ac:dyDescent="0.35">
      <c r="A6" s="10" t="s">
        <v>8</v>
      </c>
      <c r="B6" s="12"/>
      <c r="C6" s="13"/>
      <c r="D6" s="13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7"/>
    </row>
    <row r="7" spans="1:17" s="24" customFormat="1" ht="14.5" hidden="1" x14ac:dyDescent="0.35">
      <c r="A7" s="16" t="s">
        <v>26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s="11" customFormat="1" ht="15" hidden="1" x14ac:dyDescent="0.35">
      <c r="A8" s="87" t="s">
        <v>13</v>
      </c>
      <c r="B8" s="60" t="s">
        <v>52</v>
      </c>
      <c r="C8" s="50" t="s">
        <v>92</v>
      </c>
      <c r="D8" s="88" t="s">
        <v>93</v>
      </c>
      <c r="E8" s="89" t="s">
        <v>94</v>
      </c>
      <c r="F8" s="43" t="s">
        <v>14</v>
      </c>
      <c r="G8" s="21"/>
      <c r="H8" s="21"/>
      <c r="I8" s="21"/>
      <c r="J8" s="21"/>
      <c r="K8" s="21"/>
      <c r="L8" s="21"/>
      <c r="M8" s="52">
        <v>95000</v>
      </c>
      <c r="N8" s="21"/>
      <c r="O8" s="21"/>
      <c r="P8" s="21"/>
      <c r="Q8" s="17">
        <f>SUM(M8:O8)</f>
        <v>95000</v>
      </c>
    </row>
    <row r="9" spans="1:17" s="11" customFormat="1" ht="14.5" hidden="1" x14ac:dyDescent="0.35">
      <c r="A9" s="44" t="s">
        <v>15</v>
      </c>
      <c r="B9" s="60"/>
      <c r="C9" s="61"/>
      <c r="D9" s="61"/>
      <c r="E9" s="61"/>
      <c r="F9" s="18" t="s">
        <v>14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42">
        <f t="shared" ref="Q9:Q30" si="0">SUM(G9:G9)</f>
        <v>0</v>
      </c>
    </row>
    <row r="10" spans="1:17" s="11" customFormat="1" ht="14.5" hidden="1" x14ac:dyDescent="0.35">
      <c r="A10" s="44"/>
      <c r="B10" s="18"/>
      <c r="C10" s="43"/>
      <c r="D10" s="43"/>
      <c r="E10" s="43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2">
        <f t="shared" si="0"/>
        <v>0</v>
      </c>
    </row>
    <row r="11" spans="1:17" s="27" customFormat="1" ht="14.5" hidden="1" x14ac:dyDescent="0.35">
      <c r="A11" s="10" t="s">
        <v>8</v>
      </c>
      <c r="B11" s="12"/>
      <c r="C11" s="20"/>
      <c r="D11" s="15"/>
      <c r="E11" s="12"/>
      <c r="F11" s="1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42">
        <f t="shared" si="0"/>
        <v>0</v>
      </c>
    </row>
    <row r="12" spans="1:17" s="11" customFormat="1" ht="14.5" hidden="1" x14ac:dyDescent="0.35">
      <c r="A12" s="16" t="s">
        <v>23</v>
      </c>
      <c r="B12" s="12"/>
      <c r="C12" s="20"/>
      <c r="D12" s="15"/>
      <c r="E12" s="12"/>
      <c r="F12" s="1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42">
        <f t="shared" si="0"/>
        <v>0</v>
      </c>
    </row>
    <row r="13" spans="1:17" s="27" customFormat="1" ht="14.5" hidden="1" x14ac:dyDescent="0.35">
      <c r="A13" s="40" t="s">
        <v>24</v>
      </c>
      <c r="B13" s="49"/>
      <c r="C13" s="43"/>
      <c r="D13" s="16"/>
      <c r="E13" s="16"/>
      <c r="F13" s="16">
        <v>17.245000000000001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42">
        <f t="shared" si="0"/>
        <v>0</v>
      </c>
    </row>
    <row r="14" spans="1:17" s="27" customFormat="1" ht="14.5" hidden="1" x14ac:dyDescent="0.35">
      <c r="A14" s="40" t="s">
        <v>24</v>
      </c>
      <c r="B14" s="18"/>
      <c r="C14" s="43"/>
      <c r="D14" s="16"/>
      <c r="E14" s="16"/>
      <c r="F14" s="16">
        <v>17.245000000000001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42">
        <f t="shared" si="0"/>
        <v>0</v>
      </c>
    </row>
    <row r="15" spans="1:17" s="11" customFormat="1" ht="14.5" hidden="1" x14ac:dyDescent="0.35">
      <c r="A15" s="40" t="s">
        <v>24</v>
      </c>
      <c r="B15" s="18"/>
      <c r="C15" s="43"/>
      <c r="D15" s="16"/>
      <c r="E15" s="16"/>
      <c r="F15" s="16">
        <v>17.245000000000001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42">
        <f t="shared" si="0"/>
        <v>0</v>
      </c>
    </row>
    <row r="16" spans="1:17" s="11" customFormat="1" ht="14.5" hidden="1" x14ac:dyDescent="0.35">
      <c r="A16" s="48"/>
      <c r="B16" s="49"/>
      <c r="C16" s="43"/>
      <c r="D16" s="43"/>
      <c r="E16" s="16"/>
      <c r="F16" s="43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2">
        <f t="shared" si="0"/>
        <v>0</v>
      </c>
    </row>
    <row r="17" spans="1:17" s="11" customFormat="1" ht="14.5" hidden="1" x14ac:dyDescent="0.35">
      <c r="A17" s="48"/>
      <c r="B17" s="18"/>
      <c r="C17" s="43"/>
      <c r="D17" s="43"/>
      <c r="E17" s="16"/>
      <c r="F17" s="43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42">
        <f t="shared" si="0"/>
        <v>0</v>
      </c>
    </row>
    <row r="18" spans="1:17" s="11" customFormat="1" ht="14.5" hidden="1" x14ac:dyDescent="0.35">
      <c r="A18" s="48"/>
      <c r="B18" s="18"/>
      <c r="C18" s="43"/>
      <c r="D18" s="43"/>
      <c r="E18" s="16"/>
      <c r="F18" s="43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42">
        <f t="shared" si="0"/>
        <v>0</v>
      </c>
    </row>
    <row r="19" spans="1:17" s="11" customFormat="1" ht="14.5" hidden="1" x14ac:dyDescent="0.35">
      <c r="A19" s="40"/>
      <c r="B19" s="18"/>
      <c r="C19" s="39"/>
      <c r="D19" s="39"/>
      <c r="E19" s="41"/>
      <c r="F19" s="1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42">
        <f t="shared" si="0"/>
        <v>0</v>
      </c>
    </row>
    <row r="20" spans="1:17" s="11" customFormat="1" ht="14.5" hidden="1" x14ac:dyDescent="0.35">
      <c r="A20" s="40"/>
      <c r="B20" s="18"/>
      <c r="C20" s="39"/>
      <c r="D20" s="39"/>
      <c r="E20" s="41"/>
      <c r="F20" s="1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42">
        <f t="shared" si="0"/>
        <v>0</v>
      </c>
    </row>
    <row r="21" spans="1:17" s="11" customFormat="1" ht="14.5" hidden="1" x14ac:dyDescent="0.35">
      <c r="A21" s="10" t="s">
        <v>8</v>
      </c>
      <c r="B21" s="12"/>
      <c r="C21" s="39"/>
      <c r="D21" s="39"/>
      <c r="E21" s="41"/>
      <c r="F21" s="16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42">
        <f t="shared" si="0"/>
        <v>0</v>
      </c>
    </row>
    <row r="22" spans="1:17" s="11" customFormat="1" ht="14.5" hidden="1" x14ac:dyDescent="0.35">
      <c r="A22" s="16" t="s">
        <v>47</v>
      </c>
      <c r="B22" s="12"/>
      <c r="C22" s="39"/>
      <c r="D22" s="39"/>
      <c r="E22" s="41"/>
      <c r="F22" s="16"/>
      <c r="G22" s="19"/>
      <c r="H22" s="19"/>
      <c r="I22" s="51"/>
      <c r="J22" s="51"/>
      <c r="K22" s="51"/>
      <c r="L22" s="51"/>
      <c r="M22" s="51"/>
      <c r="N22" s="51"/>
      <c r="O22" s="51"/>
      <c r="P22" s="51"/>
      <c r="Q22" s="42">
        <f t="shared" si="0"/>
        <v>0</v>
      </c>
    </row>
    <row r="23" spans="1:17" s="11" customFormat="1" ht="14.5" hidden="1" x14ac:dyDescent="0.35">
      <c r="A23" s="77" t="s">
        <v>51</v>
      </c>
      <c r="B23" s="74" t="s">
        <v>52</v>
      </c>
      <c r="C23" s="43" t="s">
        <v>53</v>
      </c>
      <c r="D23" s="43" t="s">
        <v>54</v>
      </c>
      <c r="E23" s="43" t="s">
        <v>55</v>
      </c>
      <c r="F23" s="43">
        <v>17.225000000000001</v>
      </c>
      <c r="G23" s="19"/>
      <c r="H23" s="19"/>
      <c r="I23" s="51">
        <f>90000-1</f>
        <v>89999</v>
      </c>
      <c r="J23" s="51"/>
      <c r="K23" s="51"/>
      <c r="L23" s="51"/>
      <c r="M23" s="51"/>
      <c r="N23" s="51"/>
      <c r="O23" s="51"/>
      <c r="P23" s="51"/>
      <c r="Q23" s="42">
        <f t="shared" si="0"/>
        <v>0</v>
      </c>
    </row>
    <row r="24" spans="1:17" s="11" customFormat="1" ht="14.5" hidden="1" x14ac:dyDescent="0.35">
      <c r="A24" s="77" t="s">
        <v>51</v>
      </c>
      <c r="B24" s="78" t="s">
        <v>56</v>
      </c>
      <c r="C24" s="43" t="s">
        <v>53</v>
      </c>
      <c r="D24" s="43" t="s">
        <v>54</v>
      </c>
      <c r="E24" s="43" t="s">
        <v>55</v>
      </c>
      <c r="F24" s="43">
        <v>17.225000000000001</v>
      </c>
      <c r="G24" s="19"/>
      <c r="H24" s="19"/>
      <c r="I24" s="51">
        <v>1</v>
      </c>
      <c r="J24" s="51"/>
      <c r="K24" s="51"/>
      <c r="L24" s="51"/>
      <c r="M24" s="51"/>
      <c r="N24" s="51"/>
      <c r="O24" s="51"/>
      <c r="P24" s="51"/>
      <c r="Q24" s="42">
        <f t="shared" si="0"/>
        <v>0</v>
      </c>
    </row>
    <row r="25" spans="1:17" s="11" customFormat="1" ht="14.5" x14ac:dyDescent="0.35">
      <c r="A25" s="70"/>
      <c r="B25" s="60"/>
      <c r="C25" s="43"/>
      <c r="D25" s="43"/>
      <c r="E25" s="43"/>
      <c r="F25" s="43"/>
      <c r="G25" s="19"/>
      <c r="H25" s="19"/>
      <c r="I25" s="51"/>
      <c r="J25" s="51"/>
      <c r="K25" s="51"/>
      <c r="L25" s="51"/>
      <c r="M25" s="51"/>
      <c r="N25" s="51"/>
      <c r="O25" s="51"/>
      <c r="P25" s="51"/>
      <c r="Q25" s="42">
        <f t="shared" si="0"/>
        <v>0</v>
      </c>
    </row>
    <row r="26" spans="1:17" s="11" customFormat="1" ht="14.5" x14ac:dyDescent="0.35">
      <c r="A26" s="25"/>
      <c r="B26" s="18"/>
      <c r="C26" s="16"/>
      <c r="D26" s="16"/>
      <c r="E26" s="16"/>
      <c r="F26" s="16"/>
      <c r="G26" s="19"/>
      <c r="H26" s="19"/>
      <c r="I26" s="51"/>
      <c r="J26" s="51"/>
      <c r="K26" s="51"/>
      <c r="L26" s="51"/>
      <c r="M26" s="51"/>
      <c r="N26" s="51"/>
      <c r="O26" s="51"/>
      <c r="P26" s="51"/>
      <c r="Q26" s="42">
        <f t="shared" si="0"/>
        <v>0</v>
      </c>
    </row>
    <row r="27" spans="1:17" s="11" customFormat="1" ht="14.5" x14ac:dyDescent="0.35">
      <c r="A27" s="40"/>
      <c r="B27" s="18"/>
      <c r="C27" s="39"/>
      <c r="D27" s="39"/>
      <c r="E27" s="41"/>
      <c r="F27" s="16"/>
      <c r="G27" s="19"/>
      <c r="H27" s="19"/>
      <c r="I27" s="51"/>
      <c r="J27" s="51"/>
      <c r="K27" s="51"/>
      <c r="L27" s="51"/>
      <c r="M27" s="51"/>
      <c r="N27" s="51"/>
      <c r="O27" s="51"/>
      <c r="P27" s="51"/>
      <c r="Q27" s="42">
        <f t="shared" si="0"/>
        <v>0</v>
      </c>
    </row>
    <row r="28" spans="1:17" s="11" customFormat="1" ht="14.5" x14ac:dyDescent="0.35">
      <c r="A28" s="26"/>
      <c r="B28" s="12"/>
      <c r="C28" s="13"/>
      <c r="D28" s="13"/>
      <c r="E28" s="14"/>
      <c r="F28" s="15"/>
      <c r="G28" s="19"/>
      <c r="H28" s="19"/>
      <c r="I28" s="51"/>
      <c r="J28" s="51"/>
      <c r="K28" s="51"/>
      <c r="L28" s="51"/>
      <c r="M28" s="51"/>
      <c r="N28" s="51"/>
      <c r="O28" s="51"/>
      <c r="P28" s="51"/>
      <c r="Q28" s="42">
        <f t="shared" si="0"/>
        <v>0</v>
      </c>
    </row>
    <row r="29" spans="1:17" s="24" customFormat="1" ht="14.5" x14ac:dyDescent="0.35">
      <c r="A29" s="10" t="s">
        <v>8</v>
      </c>
      <c r="B29" s="12"/>
      <c r="C29" s="13"/>
      <c r="D29" s="13"/>
      <c r="E29" s="14"/>
      <c r="F29" s="15"/>
      <c r="G29" s="19"/>
      <c r="H29" s="19"/>
      <c r="I29" s="51"/>
      <c r="J29" s="51"/>
      <c r="K29" s="51"/>
      <c r="L29" s="51"/>
      <c r="M29" s="51"/>
      <c r="N29" s="51"/>
      <c r="O29" s="51"/>
      <c r="P29" s="51"/>
      <c r="Q29" s="42">
        <f t="shared" si="0"/>
        <v>0</v>
      </c>
    </row>
    <row r="30" spans="1:17" s="24" customFormat="1" ht="14.5" x14ac:dyDescent="0.35">
      <c r="A30" s="16" t="s">
        <v>58</v>
      </c>
      <c r="B30" s="12"/>
      <c r="C30" s="13"/>
      <c r="D30" s="13"/>
      <c r="E30" s="14"/>
      <c r="F30" s="15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42">
        <f t="shared" si="0"/>
        <v>0</v>
      </c>
    </row>
    <row r="31" spans="1:17" s="24" customFormat="1" ht="15.5" hidden="1" x14ac:dyDescent="0.35">
      <c r="A31" s="79" t="s">
        <v>61</v>
      </c>
      <c r="B31" s="60" t="s">
        <v>62</v>
      </c>
      <c r="C31" s="43" t="s">
        <v>63</v>
      </c>
      <c r="D31" s="80" t="s">
        <v>64</v>
      </c>
      <c r="E31" s="80">
        <v>6501</v>
      </c>
      <c r="F31" s="60">
        <v>17.259</v>
      </c>
      <c r="G31" s="51"/>
      <c r="H31" s="51"/>
      <c r="I31" s="51"/>
      <c r="J31" s="51">
        <f>779051-1</f>
        <v>779050</v>
      </c>
      <c r="K31" s="51"/>
      <c r="L31" s="51"/>
      <c r="M31" s="51"/>
      <c r="N31" s="51"/>
      <c r="O31" s="51"/>
      <c r="P31" s="51"/>
      <c r="Q31" s="17">
        <f>SUM(J31)</f>
        <v>779050</v>
      </c>
    </row>
    <row r="32" spans="1:17" s="24" customFormat="1" ht="15.5" hidden="1" x14ac:dyDescent="0.35">
      <c r="A32" s="79" t="s">
        <v>61</v>
      </c>
      <c r="B32" s="60" t="s">
        <v>65</v>
      </c>
      <c r="C32" s="43" t="s">
        <v>63</v>
      </c>
      <c r="D32" s="80" t="s">
        <v>64</v>
      </c>
      <c r="E32" s="80">
        <v>6501</v>
      </c>
      <c r="F32" s="60">
        <v>17.259</v>
      </c>
      <c r="G32" s="51"/>
      <c r="H32" s="51"/>
      <c r="I32" s="51"/>
      <c r="J32" s="51">
        <v>1</v>
      </c>
      <c r="K32" s="51"/>
      <c r="L32" s="51"/>
      <c r="M32" s="51"/>
      <c r="N32" s="51"/>
      <c r="O32" s="51"/>
      <c r="P32" s="51"/>
      <c r="Q32" s="17">
        <f>SUM(J32)</f>
        <v>1</v>
      </c>
    </row>
    <row r="33" spans="1:17" s="24" customFormat="1" ht="15.5" hidden="1" x14ac:dyDescent="0.35">
      <c r="A33" s="28" t="s">
        <v>81</v>
      </c>
      <c r="B33" s="60" t="s">
        <v>62</v>
      </c>
      <c r="C33" s="55" t="s">
        <v>82</v>
      </c>
      <c r="D33" s="82" t="s">
        <v>83</v>
      </c>
      <c r="E33" s="82">
        <v>6502</v>
      </c>
      <c r="F33" s="43">
        <v>17.257999999999999</v>
      </c>
      <c r="G33" s="51"/>
      <c r="H33" s="51"/>
      <c r="I33" s="51"/>
      <c r="J33" s="51"/>
      <c r="K33" s="51"/>
      <c r="L33" s="51"/>
      <c r="M33" s="51"/>
      <c r="N33" s="51">
        <f>122776-1</f>
        <v>122775</v>
      </c>
      <c r="O33" s="51"/>
      <c r="P33" s="51"/>
      <c r="Q33" s="17">
        <f>N33</f>
        <v>122775</v>
      </c>
    </row>
    <row r="34" spans="1:17" s="27" customFormat="1" ht="15.5" hidden="1" x14ac:dyDescent="0.35">
      <c r="A34" s="28" t="s">
        <v>81</v>
      </c>
      <c r="B34" s="60" t="s">
        <v>65</v>
      </c>
      <c r="C34" s="55" t="s">
        <v>82</v>
      </c>
      <c r="D34" s="82" t="s">
        <v>83</v>
      </c>
      <c r="E34" s="82">
        <v>6502</v>
      </c>
      <c r="F34" s="43">
        <v>17.257999999999999</v>
      </c>
      <c r="G34" s="51"/>
      <c r="H34" s="51"/>
      <c r="I34" s="51"/>
      <c r="J34" s="51"/>
      <c r="K34" s="51"/>
      <c r="L34" s="51"/>
      <c r="M34" s="51"/>
      <c r="N34" s="51">
        <v>1</v>
      </c>
      <c r="O34" s="51"/>
      <c r="P34" s="51"/>
      <c r="Q34" s="17">
        <f>N34</f>
        <v>1</v>
      </c>
    </row>
    <row r="35" spans="1:17" s="27" customFormat="1" ht="15.5" hidden="1" x14ac:dyDescent="0.35">
      <c r="A35" s="81" t="s">
        <v>68</v>
      </c>
      <c r="B35" s="60" t="s">
        <v>62</v>
      </c>
      <c r="C35" s="43" t="s">
        <v>69</v>
      </c>
      <c r="D35" s="82" t="s">
        <v>98</v>
      </c>
      <c r="E35" s="82">
        <v>6503</v>
      </c>
      <c r="F35" s="43">
        <v>17.277999999999999</v>
      </c>
      <c r="G35" s="51"/>
      <c r="H35" s="51"/>
      <c r="I35" s="51"/>
      <c r="J35" s="51"/>
      <c r="K35" s="51">
        <f>126095-1</f>
        <v>126094</v>
      </c>
      <c r="L35" s="51"/>
      <c r="M35" s="51"/>
      <c r="N35" s="51"/>
      <c r="O35" s="51"/>
      <c r="P35" s="51"/>
      <c r="Q35" s="17">
        <f>SUM(K35)</f>
        <v>126094</v>
      </c>
    </row>
    <row r="36" spans="1:17" s="27" customFormat="1" ht="15.5" hidden="1" x14ac:dyDescent="0.35">
      <c r="A36" s="81" t="s">
        <v>68</v>
      </c>
      <c r="B36" s="60" t="s">
        <v>65</v>
      </c>
      <c r="C36" s="43" t="s">
        <v>69</v>
      </c>
      <c r="D36" s="82" t="s">
        <v>98</v>
      </c>
      <c r="E36" s="82">
        <v>6503</v>
      </c>
      <c r="F36" s="43">
        <v>17.277999999999999</v>
      </c>
      <c r="G36" s="51"/>
      <c r="H36" s="51"/>
      <c r="I36" s="51"/>
      <c r="J36" s="51"/>
      <c r="K36" s="51">
        <v>1</v>
      </c>
      <c r="L36" s="51"/>
      <c r="M36" s="51"/>
      <c r="N36" s="51"/>
      <c r="O36" s="51"/>
      <c r="P36" s="51"/>
      <c r="Q36" s="17">
        <f>SUM(K36)</f>
        <v>1</v>
      </c>
    </row>
    <row r="37" spans="1:17" s="67" customFormat="1" ht="14.5" x14ac:dyDescent="0.35">
      <c r="A37" s="40"/>
      <c r="B37" s="66"/>
      <c r="C37" s="54"/>
      <c r="D37" s="16"/>
      <c r="E37" s="18"/>
      <c r="F37" s="16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42"/>
    </row>
    <row r="38" spans="1:17" s="67" customFormat="1" ht="15.5" x14ac:dyDescent="0.35">
      <c r="A38" s="81" t="s">
        <v>68</v>
      </c>
      <c r="B38" s="60" t="s">
        <v>96</v>
      </c>
      <c r="C38" s="43" t="s">
        <v>97</v>
      </c>
      <c r="D38" s="82" t="s">
        <v>98</v>
      </c>
      <c r="E38" s="80">
        <v>6503</v>
      </c>
      <c r="F38" s="43">
        <v>17.277999999999999</v>
      </c>
      <c r="G38" s="51"/>
      <c r="H38" s="51"/>
      <c r="I38" s="51"/>
      <c r="J38" s="51"/>
      <c r="K38" s="51"/>
      <c r="L38" s="51"/>
      <c r="M38" s="51"/>
      <c r="N38" s="51"/>
      <c r="O38" s="51"/>
      <c r="P38" s="51">
        <f>400951-1</f>
        <v>400950</v>
      </c>
      <c r="Q38" s="17">
        <f>SUM(P38)</f>
        <v>400950</v>
      </c>
    </row>
    <row r="39" spans="1:17" s="67" customFormat="1" ht="15.5" x14ac:dyDescent="0.35">
      <c r="A39" s="81" t="s">
        <v>68</v>
      </c>
      <c r="B39" s="60" t="s">
        <v>65</v>
      </c>
      <c r="C39" s="43" t="s">
        <v>97</v>
      </c>
      <c r="D39" s="82" t="s">
        <v>98</v>
      </c>
      <c r="E39" s="80">
        <v>6503</v>
      </c>
      <c r="F39" s="43">
        <v>17.277999999999999</v>
      </c>
      <c r="G39" s="51"/>
      <c r="H39" s="51"/>
      <c r="I39" s="51"/>
      <c r="J39" s="51"/>
      <c r="K39" s="51"/>
      <c r="L39" s="51"/>
      <c r="M39" s="51"/>
      <c r="N39" s="51"/>
      <c r="O39" s="51"/>
      <c r="P39" s="51">
        <v>1</v>
      </c>
      <c r="Q39" s="17">
        <f t="shared" ref="Q39:Q40" si="1">SUM(P39)</f>
        <v>1</v>
      </c>
    </row>
    <row r="40" spans="1:17" s="11" customFormat="1" ht="14.5" x14ac:dyDescent="0.35">
      <c r="A40" s="40"/>
      <c r="B40" s="18"/>
      <c r="C40" s="50"/>
      <c r="D40" s="43"/>
      <c r="E40" s="18"/>
      <c r="F40" s="43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17">
        <f t="shared" si="1"/>
        <v>0</v>
      </c>
    </row>
    <row r="41" spans="1:17" s="11" customFormat="1" ht="14.5" x14ac:dyDescent="0.35">
      <c r="A41" s="40"/>
      <c r="B41" s="18"/>
      <c r="C41" s="50"/>
      <c r="D41" s="43"/>
      <c r="E41" s="18"/>
      <c r="F41" s="43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2">
        <f t="shared" ref="Q41:Q69" si="2">SUM(G41:G41)</f>
        <v>0</v>
      </c>
    </row>
    <row r="42" spans="1:17" s="24" customFormat="1" ht="14.5" x14ac:dyDescent="0.35">
      <c r="A42" s="40"/>
      <c r="B42" s="18"/>
      <c r="C42" s="50"/>
      <c r="D42" s="43"/>
      <c r="E42" s="18"/>
      <c r="F42" s="43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42">
        <f t="shared" si="2"/>
        <v>0</v>
      </c>
    </row>
    <row r="43" spans="1:17" s="24" customFormat="1" ht="14.5" x14ac:dyDescent="0.35">
      <c r="A43" s="40"/>
      <c r="B43" s="66"/>
      <c r="C43" s="54"/>
      <c r="D43" s="16"/>
      <c r="E43" s="18"/>
      <c r="F43" s="16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42">
        <f t="shared" si="2"/>
        <v>0</v>
      </c>
    </row>
    <row r="44" spans="1:17" s="24" customFormat="1" ht="14.5" x14ac:dyDescent="0.35">
      <c r="A44" s="40"/>
      <c r="B44" s="18"/>
      <c r="C44" s="54"/>
      <c r="D44" s="16"/>
      <c r="E44" s="18"/>
      <c r="F44" s="16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42">
        <f t="shared" si="2"/>
        <v>0</v>
      </c>
    </row>
    <row r="45" spans="1:17" s="24" customFormat="1" ht="14.5" x14ac:dyDescent="0.35">
      <c r="A45" s="40"/>
      <c r="B45" s="18"/>
      <c r="C45" s="54"/>
      <c r="D45" s="16"/>
      <c r="E45" s="18"/>
      <c r="F45" s="16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42">
        <f t="shared" si="2"/>
        <v>0</v>
      </c>
    </row>
    <row r="46" spans="1:17" s="24" customFormat="1" ht="18.5" x14ac:dyDescent="0.35">
      <c r="A46" s="56"/>
      <c r="B46" s="18"/>
      <c r="C46" s="55"/>
      <c r="D46" s="55"/>
      <c r="E46" s="55"/>
      <c r="F46" s="43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42">
        <f t="shared" si="2"/>
        <v>0</v>
      </c>
    </row>
    <row r="47" spans="1:17" s="24" customFormat="1" ht="14.5" x14ac:dyDescent="0.35">
      <c r="A47" s="64"/>
      <c r="B47" s="62"/>
      <c r="C47" s="54"/>
      <c r="D47" s="16"/>
      <c r="E47" s="18"/>
      <c r="F47" s="16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42">
        <f t="shared" si="2"/>
        <v>0</v>
      </c>
    </row>
    <row r="48" spans="1:17" s="24" customFormat="1" ht="14.5" x14ac:dyDescent="0.35">
      <c r="A48" s="64"/>
      <c r="B48" s="60"/>
      <c r="C48" s="54"/>
      <c r="D48" s="16"/>
      <c r="E48" s="18"/>
      <c r="F48" s="16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42">
        <f t="shared" si="2"/>
        <v>0</v>
      </c>
    </row>
    <row r="49" spans="1:17" s="27" customFormat="1" ht="14.5" x14ac:dyDescent="0.35">
      <c r="A49" s="40"/>
      <c r="B49" s="18"/>
      <c r="C49" s="16"/>
      <c r="D49" s="43"/>
      <c r="E49" s="18"/>
      <c r="F49" s="43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2">
        <f t="shared" si="2"/>
        <v>0</v>
      </c>
    </row>
    <row r="50" spans="1:17" s="27" customFormat="1" ht="14.5" hidden="1" x14ac:dyDescent="0.35">
      <c r="A50" s="10" t="s">
        <v>8</v>
      </c>
      <c r="B50" s="18"/>
      <c r="C50" s="16"/>
      <c r="D50" s="43"/>
      <c r="E50" s="18"/>
      <c r="F50" s="43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2">
        <f t="shared" si="2"/>
        <v>0</v>
      </c>
    </row>
    <row r="51" spans="1:17" s="27" customFormat="1" ht="14.5" hidden="1" x14ac:dyDescent="0.35">
      <c r="A51" s="16" t="s">
        <v>74</v>
      </c>
      <c r="B51" s="18"/>
      <c r="C51" s="16"/>
      <c r="D51" s="43"/>
      <c r="E51" s="18"/>
      <c r="F51" s="43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2">
        <f t="shared" si="2"/>
        <v>0</v>
      </c>
    </row>
    <row r="52" spans="1:17" s="27" customFormat="1" ht="14.5" hidden="1" x14ac:dyDescent="0.35">
      <c r="A52" s="53"/>
      <c r="B52" s="18"/>
      <c r="C52" s="39"/>
      <c r="D52" s="39"/>
      <c r="E52" s="41"/>
      <c r="F52" s="54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2">
        <f t="shared" si="2"/>
        <v>0</v>
      </c>
    </row>
    <row r="53" spans="1:17" s="27" customFormat="1" ht="14.5" hidden="1" x14ac:dyDescent="0.35">
      <c r="A53" s="40" t="s">
        <v>22</v>
      </c>
      <c r="B53" s="18"/>
      <c r="C53" s="55"/>
      <c r="D53" s="55"/>
      <c r="E53" s="55"/>
      <c r="F53" s="43">
        <v>17.225000000000001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2">
        <f t="shared" si="2"/>
        <v>0</v>
      </c>
    </row>
    <row r="54" spans="1:17" s="67" customFormat="1" ht="14.5" hidden="1" x14ac:dyDescent="0.35">
      <c r="A54" s="48" t="s">
        <v>79</v>
      </c>
      <c r="B54" s="18" t="s">
        <v>78</v>
      </c>
      <c r="C54" s="83" t="s">
        <v>75</v>
      </c>
      <c r="D54" s="16" t="s">
        <v>77</v>
      </c>
      <c r="E54" s="41" t="s">
        <v>76</v>
      </c>
      <c r="F54" s="54">
        <v>17.800999999999998</v>
      </c>
      <c r="G54" s="52"/>
      <c r="H54" s="52"/>
      <c r="I54" s="52"/>
      <c r="J54" s="52"/>
      <c r="K54" s="52"/>
      <c r="L54" s="52">
        <v>10324</v>
      </c>
      <c r="M54" s="52"/>
      <c r="N54" s="52"/>
      <c r="O54" s="52"/>
      <c r="P54" s="52"/>
      <c r="Q54" s="17">
        <f>SUM(J54:L54)</f>
        <v>10324</v>
      </c>
    </row>
    <row r="55" spans="1:17" s="27" customFormat="1" ht="14.5" hidden="1" x14ac:dyDescent="0.35">
      <c r="A55" s="64"/>
      <c r="B55" s="60"/>
      <c r="C55" s="43"/>
      <c r="D55" s="55"/>
      <c r="E55" s="65"/>
      <c r="F55" s="43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2">
        <f t="shared" si="2"/>
        <v>0</v>
      </c>
    </row>
    <row r="56" spans="1:17" s="27" customFormat="1" ht="14.5" hidden="1" x14ac:dyDescent="0.35">
      <c r="A56" s="40"/>
      <c r="B56" s="18"/>
      <c r="C56" s="16"/>
      <c r="D56" s="43"/>
      <c r="E56" s="18"/>
      <c r="F56" s="43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2">
        <f t="shared" si="2"/>
        <v>0</v>
      </c>
    </row>
    <row r="57" spans="1:17" s="27" customFormat="1" ht="14.5" hidden="1" x14ac:dyDescent="0.35">
      <c r="A57" s="40"/>
      <c r="B57" s="18"/>
      <c r="C57" s="16"/>
      <c r="D57" s="43"/>
      <c r="E57" s="18"/>
      <c r="F57" s="43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2">
        <f t="shared" si="2"/>
        <v>0</v>
      </c>
    </row>
    <row r="58" spans="1:17" s="27" customFormat="1" ht="14.5" hidden="1" x14ac:dyDescent="0.35">
      <c r="A58" s="22"/>
      <c r="B58" s="12"/>
      <c r="C58" s="20"/>
      <c r="D58" s="20"/>
      <c r="E58" s="15"/>
      <c r="F58" s="13"/>
      <c r="G58" s="21"/>
      <c r="H58" s="21"/>
      <c r="I58" s="52"/>
      <c r="J58" s="52"/>
      <c r="K58" s="52"/>
      <c r="L58" s="52"/>
      <c r="M58" s="52"/>
      <c r="N58" s="52"/>
      <c r="O58" s="52"/>
      <c r="P58" s="52"/>
      <c r="Q58" s="42">
        <f t="shared" si="2"/>
        <v>0</v>
      </c>
    </row>
    <row r="59" spans="1:17" s="27" customFormat="1" ht="14.5" hidden="1" x14ac:dyDescent="0.35">
      <c r="A59" s="10" t="s">
        <v>8</v>
      </c>
      <c r="B59" s="12"/>
      <c r="C59" s="20"/>
      <c r="D59" s="20"/>
      <c r="E59" s="15"/>
      <c r="F59" s="13"/>
      <c r="G59" s="21"/>
      <c r="H59" s="21"/>
      <c r="I59" s="52"/>
      <c r="J59" s="52"/>
      <c r="K59" s="52"/>
      <c r="L59" s="52"/>
      <c r="M59" s="52"/>
      <c r="N59" s="52"/>
      <c r="O59" s="52"/>
      <c r="P59" s="52"/>
      <c r="Q59" s="42">
        <f t="shared" si="2"/>
        <v>0</v>
      </c>
    </row>
    <row r="60" spans="1:17" s="27" customFormat="1" ht="14.5" hidden="1" x14ac:dyDescent="0.35">
      <c r="A60" s="16" t="s">
        <v>35</v>
      </c>
      <c r="B60" s="12"/>
      <c r="C60" s="20"/>
      <c r="D60" s="20"/>
      <c r="E60" s="15"/>
      <c r="F60" s="13"/>
      <c r="G60" s="21"/>
      <c r="H60" s="21"/>
      <c r="I60" s="52"/>
      <c r="J60" s="52"/>
      <c r="K60" s="52"/>
      <c r="L60" s="52"/>
      <c r="M60" s="52"/>
      <c r="N60" s="52"/>
      <c r="O60" s="52"/>
      <c r="P60" s="52"/>
      <c r="Q60" s="42">
        <f t="shared" si="2"/>
        <v>0</v>
      </c>
    </row>
    <row r="61" spans="1:17" s="27" customFormat="1" ht="14.5" hidden="1" x14ac:dyDescent="0.35">
      <c r="A61" s="25" t="s">
        <v>21</v>
      </c>
      <c r="B61" s="60" t="s">
        <v>62</v>
      </c>
      <c r="C61" s="43" t="s">
        <v>88</v>
      </c>
      <c r="D61" s="43" t="s">
        <v>89</v>
      </c>
      <c r="E61" s="43" t="s">
        <v>90</v>
      </c>
      <c r="F61" s="60">
        <v>17.207000000000001</v>
      </c>
      <c r="G61" s="21"/>
      <c r="H61" s="21"/>
      <c r="I61" s="52"/>
      <c r="J61" s="52"/>
      <c r="K61" s="52"/>
      <c r="L61" s="52"/>
      <c r="M61" s="52"/>
      <c r="N61" s="52"/>
      <c r="O61" s="52">
        <f>355417-1</f>
        <v>355416</v>
      </c>
      <c r="P61" s="52"/>
      <c r="Q61" s="17">
        <f>SUM(O61)</f>
        <v>355416</v>
      </c>
    </row>
    <row r="62" spans="1:17" s="27" customFormat="1" ht="14.5" hidden="1" x14ac:dyDescent="0.35">
      <c r="A62" s="25" t="s">
        <v>21</v>
      </c>
      <c r="B62" s="60" t="s">
        <v>65</v>
      </c>
      <c r="C62" s="43" t="s">
        <v>88</v>
      </c>
      <c r="D62" s="43" t="s">
        <v>89</v>
      </c>
      <c r="E62" s="43" t="s">
        <v>90</v>
      </c>
      <c r="F62" s="60">
        <v>17.207000000000001</v>
      </c>
      <c r="G62" s="21"/>
      <c r="H62" s="21"/>
      <c r="I62" s="52"/>
      <c r="J62" s="52"/>
      <c r="K62" s="52"/>
      <c r="L62" s="52"/>
      <c r="M62" s="52"/>
      <c r="N62" s="52"/>
      <c r="O62" s="52">
        <v>1</v>
      </c>
      <c r="P62" s="52"/>
      <c r="Q62" s="17">
        <f>SUM(O62)</f>
        <v>1</v>
      </c>
    </row>
    <row r="63" spans="1:17" s="11" customFormat="1" ht="14.5" hidden="1" x14ac:dyDescent="0.35">
      <c r="A63" s="25"/>
      <c r="B63" s="60"/>
      <c r="C63" s="43"/>
      <c r="D63" s="43"/>
      <c r="E63" s="43"/>
      <c r="F63" s="60"/>
      <c r="G63" s="21"/>
      <c r="H63" s="21"/>
      <c r="I63" s="52"/>
      <c r="J63" s="52"/>
      <c r="K63" s="52"/>
      <c r="L63" s="52"/>
      <c r="M63" s="52"/>
      <c r="N63" s="52"/>
      <c r="O63" s="52"/>
      <c r="P63" s="52"/>
      <c r="Q63" s="42"/>
    </row>
    <row r="64" spans="1:17" s="11" customFormat="1" ht="14.5" hidden="1" x14ac:dyDescent="0.35">
      <c r="A64" s="25"/>
      <c r="B64" s="60"/>
      <c r="C64" s="43"/>
      <c r="D64" s="43"/>
      <c r="E64" s="43"/>
      <c r="F64" s="60"/>
      <c r="G64" s="19"/>
      <c r="H64" s="19"/>
      <c r="I64" s="51"/>
      <c r="J64" s="51"/>
      <c r="K64" s="51"/>
      <c r="L64" s="51"/>
      <c r="M64" s="51"/>
      <c r="N64" s="51"/>
      <c r="O64" s="51"/>
      <c r="P64" s="51"/>
      <c r="Q64" s="42"/>
    </row>
    <row r="65" spans="1:17" s="11" customFormat="1" ht="14.5" hidden="1" x14ac:dyDescent="0.35">
      <c r="A65" s="45" t="s">
        <v>17</v>
      </c>
      <c r="B65" s="18"/>
      <c r="C65" s="43"/>
      <c r="D65" s="38"/>
      <c r="E65" s="43"/>
      <c r="F65" s="46" t="s">
        <v>18</v>
      </c>
      <c r="G65" s="19"/>
      <c r="H65" s="19"/>
      <c r="I65" s="51"/>
      <c r="J65" s="51"/>
      <c r="K65" s="51"/>
      <c r="L65" s="51"/>
      <c r="M65" s="51"/>
      <c r="N65" s="51"/>
      <c r="O65" s="51"/>
      <c r="P65" s="51"/>
      <c r="Q65" s="42">
        <f t="shared" si="2"/>
        <v>0</v>
      </c>
    </row>
    <row r="66" spans="1:17" s="11" customFormat="1" ht="14.5" hidden="1" x14ac:dyDescent="0.35">
      <c r="A66" s="45" t="s">
        <v>19</v>
      </c>
      <c r="B66" s="18"/>
      <c r="C66" s="16"/>
      <c r="D66" s="16"/>
      <c r="E66" s="16"/>
      <c r="F66" s="18" t="s">
        <v>14</v>
      </c>
      <c r="G66" s="19"/>
      <c r="H66" s="19"/>
      <c r="I66" s="51"/>
      <c r="J66" s="51"/>
      <c r="K66" s="51"/>
      <c r="L66" s="51"/>
      <c r="M66" s="51"/>
      <c r="N66" s="51"/>
      <c r="O66" s="51"/>
      <c r="P66" s="51"/>
      <c r="Q66" s="42">
        <f t="shared" si="2"/>
        <v>0</v>
      </c>
    </row>
    <row r="67" spans="1:17" s="24" customFormat="1" ht="14.5" hidden="1" x14ac:dyDescent="0.35">
      <c r="A67" s="45" t="s">
        <v>20</v>
      </c>
      <c r="B67" s="57"/>
      <c r="C67" s="58"/>
      <c r="D67" s="58"/>
      <c r="E67" s="58"/>
      <c r="F67" s="46" t="s">
        <v>14</v>
      </c>
      <c r="G67" s="19"/>
      <c r="H67" s="19"/>
      <c r="I67" s="51"/>
      <c r="J67" s="51"/>
      <c r="K67" s="51"/>
      <c r="L67" s="51"/>
      <c r="M67" s="51"/>
      <c r="N67" s="51"/>
      <c r="O67" s="51"/>
      <c r="P67" s="51"/>
      <c r="Q67" s="42">
        <f t="shared" si="2"/>
        <v>0</v>
      </c>
    </row>
    <row r="68" spans="1:17" s="11" customFormat="1" ht="14.5" hidden="1" x14ac:dyDescent="0.35">
      <c r="A68" s="28" t="s">
        <v>28</v>
      </c>
      <c r="B68" s="62"/>
      <c r="C68" s="55"/>
      <c r="D68" s="47"/>
      <c r="E68" s="55"/>
      <c r="F68" s="63" t="s">
        <v>14</v>
      </c>
      <c r="G68" s="19"/>
      <c r="H68" s="19"/>
      <c r="I68" s="51"/>
      <c r="J68" s="51"/>
      <c r="K68" s="51"/>
      <c r="L68" s="51"/>
      <c r="M68" s="51"/>
      <c r="N68" s="51"/>
      <c r="O68" s="51"/>
      <c r="P68" s="51"/>
      <c r="Q68" s="42">
        <f t="shared" si="2"/>
        <v>0</v>
      </c>
    </row>
    <row r="69" spans="1:17" s="11" customFormat="1" ht="14.5" hidden="1" x14ac:dyDescent="0.35">
      <c r="A69" s="28" t="s">
        <v>28</v>
      </c>
      <c r="B69" s="62"/>
      <c r="C69" s="55"/>
      <c r="D69" s="47"/>
      <c r="E69" s="55"/>
      <c r="F69" s="63" t="s">
        <v>14</v>
      </c>
      <c r="G69" s="19"/>
      <c r="H69" s="19"/>
      <c r="I69" s="51"/>
      <c r="J69" s="51"/>
      <c r="K69" s="51"/>
      <c r="L69" s="51"/>
      <c r="M69" s="51"/>
      <c r="N69" s="51"/>
      <c r="O69" s="51"/>
      <c r="P69" s="51"/>
      <c r="Q69" s="42">
        <f t="shared" si="2"/>
        <v>0</v>
      </c>
    </row>
    <row r="70" spans="1:17" s="11" customFormat="1" ht="14.5" hidden="1" x14ac:dyDescent="0.35">
      <c r="A70" s="40" t="s">
        <v>25</v>
      </c>
      <c r="B70" s="18"/>
      <c r="C70" s="54"/>
      <c r="D70" s="54"/>
      <c r="E70" s="16"/>
      <c r="F70" s="18" t="s">
        <v>16</v>
      </c>
      <c r="G70" s="19"/>
      <c r="H70" s="19"/>
      <c r="I70" s="51"/>
      <c r="J70" s="51"/>
      <c r="K70" s="51"/>
      <c r="L70" s="51"/>
      <c r="M70" s="51"/>
      <c r="N70" s="51"/>
      <c r="O70" s="51"/>
      <c r="P70" s="51"/>
      <c r="Q70" s="42">
        <f>SUM(G70:G70)</f>
        <v>0</v>
      </c>
    </row>
    <row r="71" spans="1:17" s="11" customFormat="1" ht="14.5" hidden="1" x14ac:dyDescent="0.35">
      <c r="A71" s="45" t="s">
        <v>27</v>
      </c>
      <c r="B71" s="18"/>
      <c r="C71" s="59"/>
      <c r="D71" s="38"/>
      <c r="E71" s="43"/>
      <c r="F71" s="18" t="s">
        <v>14</v>
      </c>
      <c r="G71" s="19"/>
      <c r="H71" s="19"/>
      <c r="I71" s="51"/>
      <c r="J71" s="51"/>
      <c r="K71" s="51"/>
      <c r="L71" s="51"/>
      <c r="M71" s="51"/>
      <c r="N71" s="51"/>
      <c r="O71" s="51"/>
      <c r="P71" s="51"/>
      <c r="Q71" s="42">
        <f>SUM(G71:G71)</f>
        <v>0</v>
      </c>
    </row>
    <row r="72" spans="1:17" s="11" customFormat="1" ht="14.5" hidden="1" x14ac:dyDescent="0.35">
      <c r="A72" s="68" t="s">
        <v>29</v>
      </c>
      <c r="B72" s="60"/>
      <c r="C72" s="69"/>
      <c r="D72" s="69"/>
      <c r="E72" s="69"/>
      <c r="F72" s="18" t="s">
        <v>14</v>
      </c>
      <c r="G72" s="19"/>
      <c r="H72" s="19"/>
      <c r="I72" s="51"/>
      <c r="J72" s="51"/>
      <c r="K72" s="51"/>
      <c r="L72" s="51"/>
      <c r="M72" s="51"/>
      <c r="N72" s="51"/>
      <c r="O72" s="51"/>
      <c r="P72" s="51"/>
      <c r="Q72" s="42">
        <f>SUM(G72:G72)</f>
        <v>0</v>
      </c>
    </row>
    <row r="73" spans="1:17" s="11" customFormat="1" ht="14.5" hidden="1" x14ac:dyDescent="0.35">
      <c r="A73" s="73" t="s">
        <v>36</v>
      </c>
      <c r="B73" s="74" t="s">
        <v>37</v>
      </c>
      <c r="C73" s="43" t="s">
        <v>38</v>
      </c>
      <c r="D73" s="38" t="s">
        <v>30</v>
      </c>
      <c r="E73" s="43" t="s">
        <v>31</v>
      </c>
      <c r="F73" s="60">
        <v>10.561</v>
      </c>
      <c r="G73" s="51">
        <v>5596.2599999999984</v>
      </c>
      <c r="H73" s="51"/>
      <c r="I73" s="51"/>
      <c r="J73" s="51"/>
      <c r="K73" s="51"/>
      <c r="L73" s="51"/>
      <c r="M73" s="51"/>
      <c r="N73" s="51"/>
      <c r="O73" s="51"/>
      <c r="P73" s="51"/>
      <c r="Q73" s="42">
        <f>SUM(G73:G73)</f>
        <v>5596.2599999999984</v>
      </c>
    </row>
    <row r="74" spans="1:17" s="11" customFormat="1" ht="14.5" hidden="1" x14ac:dyDescent="0.35">
      <c r="A74" s="28" t="s">
        <v>40</v>
      </c>
      <c r="B74" s="74" t="s">
        <v>41</v>
      </c>
      <c r="C74" s="43" t="s">
        <v>42</v>
      </c>
      <c r="D74" s="43" t="s">
        <v>43</v>
      </c>
      <c r="E74" s="43" t="s">
        <v>44</v>
      </c>
      <c r="F74" s="60" t="s">
        <v>14</v>
      </c>
      <c r="G74" s="51"/>
      <c r="H74" s="51">
        <v>36478.578222183292</v>
      </c>
      <c r="I74" s="51"/>
      <c r="J74" s="51"/>
      <c r="K74" s="51"/>
      <c r="L74" s="51"/>
      <c r="M74" s="51"/>
      <c r="N74" s="51"/>
      <c r="O74" s="51"/>
      <c r="P74" s="51"/>
      <c r="Q74" s="17">
        <f>SUM(H74:I74)</f>
        <v>36478.578222183292</v>
      </c>
    </row>
    <row r="75" spans="1:17" s="11" customFormat="1" ht="14.5" hidden="1" x14ac:dyDescent="0.35">
      <c r="A75" s="45"/>
      <c r="B75" s="18"/>
      <c r="C75" s="71"/>
      <c r="D75" s="38"/>
      <c r="E75" s="43"/>
      <c r="F75" s="18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42">
        <f>SUM(G75:G75)</f>
        <v>0</v>
      </c>
    </row>
    <row r="76" spans="1:17" s="11" customFormat="1" ht="14.5" hidden="1" x14ac:dyDescent="0.35">
      <c r="A76" s="25"/>
      <c r="B76" s="18"/>
      <c r="C76" s="39"/>
      <c r="D76" s="39"/>
      <c r="E76" s="41"/>
      <c r="F76" s="18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42">
        <f>SUM(G76:G76)</f>
        <v>0</v>
      </c>
    </row>
    <row r="77" spans="1:17" s="11" customFormat="1" ht="14.5" x14ac:dyDescent="0.35">
      <c r="A77" s="28" t="s">
        <v>0</v>
      </c>
      <c r="B77" s="28"/>
      <c r="C77" s="29"/>
      <c r="D77" s="29"/>
      <c r="E77" s="29"/>
      <c r="F77" s="30"/>
      <c r="G77" s="51">
        <f>SUM(G73:G76)</f>
        <v>5596.2599999999984</v>
      </c>
      <c r="H77" s="51">
        <f>SUM(H74:H76)</f>
        <v>36478.578222183292</v>
      </c>
      <c r="I77" s="51">
        <f>SUM(I22:I25)</f>
        <v>90000</v>
      </c>
      <c r="J77" s="51">
        <f>SUM(J29:J76)</f>
        <v>779051</v>
      </c>
      <c r="K77" s="51">
        <f>SUM(K29:K76)</f>
        <v>126095</v>
      </c>
      <c r="L77" s="51">
        <f>SUM(L51:L76)</f>
        <v>10324</v>
      </c>
      <c r="M77" s="51">
        <f>SUM(M8:M76)</f>
        <v>95000</v>
      </c>
      <c r="N77" s="51">
        <f>SUM(N28:N76)</f>
        <v>122776</v>
      </c>
      <c r="O77" s="51">
        <f>SUM(O59:O64)</f>
        <v>355417</v>
      </c>
      <c r="P77" s="51">
        <f>SUM(P30:P46)</f>
        <v>400951</v>
      </c>
      <c r="Q77" s="42"/>
    </row>
    <row r="78" spans="1:17" s="11" customFormat="1" ht="14.5" x14ac:dyDescent="0.35">
      <c r="A78" s="31"/>
      <c r="B78" s="31"/>
      <c r="C78" s="32"/>
      <c r="D78" s="32"/>
      <c r="E78" s="32"/>
      <c r="F78" s="33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5"/>
    </row>
    <row r="79" spans="1:17" s="11" customFormat="1" ht="14.5" x14ac:dyDescent="0.35">
      <c r="A79" s="27" t="s">
        <v>9</v>
      </c>
      <c r="C79" s="36"/>
      <c r="D79" s="36"/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1:17" s="11" customFormat="1" ht="14.5" hidden="1" x14ac:dyDescent="0.35">
      <c r="A80" s="27" t="s">
        <v>33</v>
      </c>
      <c r="C80" s="36"/>
      <c r="D80" s="36"/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11" customFormat="1" ht="14.5" hidden="1" x14ac:dyDescent="0.35">
      <c r="A81" s="72" t="s">
        <v>34</v>
      </c>
      <c r="C81" s="36"/>
      <c r="D81" s="36"/>
      <c r="E81" s="36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s="11" customFormat="1" ht="14.5" hidden="1" x14ac:dyDescent="0.35">
      <c r="A82" s="27" t="s">
        <v>45</v>
      </c>
      <c r="C82" s="36"/>
      <c r="D82" s="36"/>
      <c r="E82" s="36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5" hidden="1" x14ac:dyDescent="0.35">
      <c r="A83" s="27" t="s">
        <v>46</v>
      </c>
    </row>
    <row r="84" spans="1:16" ht="14.5" hidden="1" x14ac:dyDescent="0.35">
      <c r="A84" s="27" t="s">
        <v>49</v>
      </c>
    </row>
    <row r="85" spans="1:16" ht="14.5" hidden="1" x14ac:dyDescent="0.35">
      <c r="A85" s="27" t="s">
        <v>50</v>
      </c>
    </row>
    <row r="86" spans="1:16" ht="14.5" hidden="1" x14ac:dyDescent="0.35">
      <c r="A86" s="27" t="s">
        <v>59</v>
      </c>
    </row>
    <row r="87" spans="1:16" ht="14.5" hidden="1" x14ac:dyDescent="0.35">
      <c r="A87" s="27" t="s">
        <v>60</v>
      </c>
    </row>
    <row r="88" spans="1:16" ht="14.5" hidden="1" x14ac:dyDescent="0.35">
      <c r="A88" s="27" t="s">
        <v>66</v>
      </c>
    </row>
    <row r="89" spans="1:16" ht="14.5" hidden="1" x14ac:dyDescent="0.35">
      <c r="A89" s="27" t="s">
        <v>67</v>
      </c>
    </row>
    <row r="90" spans="1:16" ht="14.5" hidden="1" x14ac:dyDescent="0.35">
      <c r="A90" s="27" t="s">
        <v>70</v>
      </c>
    </row>
    <row r="91" spans="1:16" ht="14.5" hidden="1" x14ac:dyDescent="0.35">
      <c r="A91" s="27" t="s">
        <v>71</v>
      </c>
    </row>
    <row r="92" spans="1:16" ht="14.5" hidden="1" x14ac:dyDescent="0.35">
      <c r="A92" s="27" t="s">
        <v>85</v>
      </c>
    </row>
    <row r="93" spans="1:16" ht="14.5" hidden="1" x14ac:dyDescent="0.35">
      <c r="A93" s="27" t="s">
        <v>100</v>
      </c>
    </row>
    <row r="94" spans="1:16" ht="14.5" hidden="1" x14ac:dyDescent="0.35">
      <c r="A94" s="27" t="s">
        <v>101</v>
      </c>
    </row>
    <row r="95" spans="1:16" ht="14.5" hidden="1" x14ac:dyDescent="0.35">
      <c r="A95" s="27" t="s">
        <v>84</v>
      </c>
    </row>
    <row r="96" spans="1:16" ht="14.5" hidden="1" x14ac:dyDescent="0.35">
      <c r="A96" s="27" t="s">
        <v>102</v>
      </c>
    </row>
    <row r="97" spans="1:1" ht="14.5" hidden="1" x14ac:dyDescent="0.35">
      <c r="A97" s="27" t="s">
        <v>87</v>
      </c>
    </row>
    <row r="98" spans="1:1" ht="14.5" x14ac:dyDescent="0.35">
      <c r="A98" s="27" t="s">
        <v>103</v>
      </c>
    </row>
    <row r="99" spans="1:1" ht="14.5" x14ac:dyDescent="0.35">
      <c r="A99" s="27" t="s">
        <v>99</v>
      </c>
    </row>
    <row r="100" spans="1:1" ht="14.5" x14ac:dyDescent="0.35">
      <c r="A100" s="23"/>
    </row>
    <row r="101" spans="1:1" ht="14.5" x14ac:dyDescent="0.35">
      <c r="A101" s="27"/>
    </row>
    <row r="102" spans="1:1" ht="14.5" x14ac:dyDescent="0.35">
      <c r="A102" s="27"/>
    </row>
    <row r="103" spans="1:1" ht="14.5" x14ac:dyDescent="0.35">
      <c r="A103" s="27"/>
    </row>
    <row r="104" spans="1:1" ht="14.5" x14ac:dyDescent="0.35">
      <c r="A104" s="27"/>
    </row>
    <row r="105" spans="1:1" ht="14.5" x14ac:dyDescent="0.35">
      <c r="A105" s="27"/>
    </row>
    <row r="106" spans="1:1" ht="14.5" x14ac:dyDescent="0.35">
      <c r="A106" s="27"/>
    </row>
    <row r="107" spans="1:1" ht="14.5" x14ac:dyDescent="0.35">
      <c r="A107" s="27"/>
    </row>
    <row r="108" spans="1:1" ht="14.5" x14ac:dyDescent="0.35">
      <c r="A108" s="27"/>
    </row>
    <row r="109" spans="1:1" ht="14.5" x14ac:dyDescent="0.35">
      <c r="A109" s="27"/>
    </row>
    <row r="110" spans="1:1" ht="14.5" x14ac:dyDescent="0.35">
      <c r="A110" s="27"/>
    </row>
    <row r="111" spans="1:1" ht="14.5" x14ac:dyDescent="0.35">
      <c r="A111" s="27"/>
    </row>
    <row r="112" spans="1:1" ht="14.5" x14ac:dyDescent="0.35">
      <c r="A112" s="27"/>
    </row>
    <row r="113" spans="1:1" ht="14.5" x14ac:dyDescent="0.35">
      <c r="A113" s="2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2022-12-08T19:41:51Z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