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-my.sharepoint.com/personal/milly_ruiz_mass_gov/Documents/Finance 22/FINANCE 23/NORTH CENTRAL/"/>
    </mc:Choice>
  </mc:AlternateContent>
  <xr:revisionPtr revIDLastSave="0" documentId="8_{8C2D9C60-5CF7-4BA1-8188-76EB00676AA6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NORTH CENTRAL WIB" sheetId="2" r:id="rId1"/>
  </sheets>
  <definedNames>
    <definedName name="_xlnm.Print_Area" localSheetId="0">'NORTH CENTRAL WIB'!$A$1:$H$87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X44" i="2" l="1"/>
  <c r="W83" i="2"/>
  <c r="X35" i="2"/>
  <c r="X36" i="2"/>
  <c r="X37" i="2"/>
  <c r="X34" i="2"/>
  <c r="V83" i="2"/>
  <c r="U83" i="2"/>
  <c r="X24" i="2"/>
  <c r="T83" i="2"/>
  <c r="X43" i="2"/>
  <c r="S83" i="2"/>
  <c r="X25" i="2"/>
  <c r="R62" i="2"/>
  <c r="X62" i="2" s="1"/>
  <c r="X63" i="2"/>
  <c r="Q83" i="2"/>
  <c r="P68" i="2"/>
  <c r="X68" i="2" s="1"/>
  <c r="X69" i="2"/>
  <c r="O32" i="2"/>
  <c r="X32" i="2" s="1"/>
  <c r="X31" i="2"/>
  <c r="X33" i="2"/>
  <c r="O30" i="2"/>
  <c r="X30" i="2" s="1"/>
  <c r="X60" i="2"/>
  <c r="N59" i="2"/>
  <c r="X59" i="2" s="1"/>
  <c r="M83" i="2"/>
  <c r="X66" i="2"/>
  <c r="L65" i="2"/>
  <c r="X65" i="2" s="1"/>
  <c r="K57" i="2"/>
  <c r="K83" i="2" s="1"/>
  <c r="X18" i="2"/>
  <c r="J17" i="2"/>
  <c r="X17" i="2" s="1"/>
  <c r="I83" i="2"/>
  <c r="X19" i="2"/>
  <c r="X20" i="2"/>
  <c r="X21" i="2"/>
  <c r="X22" i="2"/>
  <c r="X23" i="2"/>
  <c r="X26" i="2"/>
  <c r="X27" i="2"/>
  <c r="X28" i="2"/>
  <c r="X29" i="2"/>
  <c r="X41" i="2"/>
  <c r="X42" i="2"/>
  <c r="X45" i="2"/>
  <c r="X46" i="2"/>
  <c r="X47" i="2"/>
  <c r="X48" i="2"/>
  <c r="X49" i="2"/>
  <c r="X50" i="2"/>
  <c r="X51" i="2"/>
  <c r="X52" i="2"/>
  <c r="X53" i="2"/>
  <c r="X54" i="2"/>
  <c r="X55" i="2"/>
  <c r="X56" i="2"/>
  <c r="X57" i="2"/>
  <c r="X58" i="2"/>
  <c r="X67" i="2"/>
  <c r="X70" i="2"/>
  <c r="X71" i="2"/>
  <c r="X72" i="2"/>
  <c r="X73" i="2"/>
  <c r="X74" i="2"/>
  <c r="X75" i="2"/>
  <c r="X76" i="2"/>
  <c r="X77" i="2"/>
  <c r="X78" i="2"/>
  <c r="X79" i="2"/>
  <c r="X80" i="2"/>
  <c r="X81" i="2"/>
  <c r="X82" i="2"/>
  <c r="X16" i="2"/>
  <c r="X9" i="2"/>
  <c r="X10" i="2"/>
  <c r="X11" i="2"/>
  <c r="X12" i="2"/>
  <c r="X13" i="2"/>
  <c r="X14" i="2"/>
  <c r="X15" i="2"/>
  <c r="X8" i="2"/>
  <c r="H83" i="2"/>
  <c r="R83" i="2" l="1"/>
  <c r="P83" i="2"/>
  <c r="N83" i="2"/>
  <c r="J83" i="2"/>
  <c r="O83" i="2"/>
  <c r="Y69" i="2"/>
  <c r="Y75" i="2"/>
  <c r="L83" i="2"/>
</calcChain>
</file>

<file path=xl/sharedStrings.xml><?xml version="1.0" encoding="utf-8"?>
<sst xmlns="http://schemas.openxmlformats.org/spreadsheetml/2006/main" count="222" uniqueCount="138">
  <si>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</si>
  <si>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</si>
  <si>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</si>
  <si>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</si>
  <si>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</si>
  <si>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</si>
  <si>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</si>
  <si>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</si>
  <si>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</si>
  <si>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</si>
  <si>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</si>
  <si>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>NORTH CENTRAL MA WIB</t>
  </si>
  <si>
    <t xml:space="preserve"> </t>
  </si>
  <si>
    <t>WORKFORCE TRAINING FUND</t>
  </si>
  <si>
    <t>N/A</t>
  </si>
  <si>
    <t>STATE ONE STOP</t>
  </si>
  <si>
    <t>WP 90%</t>
  </si>
  <si>
    <t>WP 10%</t>
  </si>
  <si>
    <t>17.207</t>
  </si>
  <si>
    <t>DVOP</t>
  </si>
  <si>
    <t>CT EOL 21CCNCENVETSUI</t>
  </si>
  <si>
    <t>CT EOL 21CCNCENTRADE</t>
  </si>
  <si>
    <t>DTA</t>
  </si>
  <si>
    <t>4400-3067</t>
  </si>
  <si>
    <t>K103</t>
  </si>
  <si>
    <t>INITIAL AWARD FY23</t>
  </si>
  <si>
    <t>CT EOL 23CCNCENWP</t>
  </si>
  <si>
    <t>DTA WPP EXPANSION FUNDS</t>
  </si>
  <si>
    <t>JULY 1, 2022-SEPT 30, 2022</t>
  </si>
  <si>
    <t>F20223067</t>
  </si>
  <si>
    <t>INITIAL AWARD FY23 JULY 29, 2022</t>
  </si>
  <si>
    <t>TO ADD DTA WPP EXPANSION FUNDS</t>
  </si>
  <si>
    <t>FY23 WPP PROGRAM</t>
  </si>
  <si>
    <t>SPSS2023</t>
  </si>
  <si>
    <t>4400-1979</t>
  </si>
  <si>
    <t>K227</t>
  </si>
  <si>
    <t>BUDGET #1 FY23</t>
  </si>
  <si>
    <t>BUDGET #1 FY23 AUGUST 25, 2022</t>
  </si>
  <si>
    <t>TO ADD FY23 WPP FUNDS</t>
  </si>
  <si>
    <t>BUDGET #2 FY23 AUGUST 31, 2022</t>
  </si>
  <si>
    <t>TO ADD RESEA FUNDS</t>
  </si>
  <si>
    <t>CT EOL 23CCNCENNEGREA</t>
  </si>
  <si>
    <r>
      <t>RESEA</t>
    </r>
    <r>
      <rPr>
        <b/>
        <sz val="11"/>
        <color indexed="10"/>
        <rFont val="Book Antiqua"/>
        <family val="1"/>
      </rPr>
      <t xml:space="preserve"> (SERVICE DATE JAN 1, 2022-SEPTEMBER 30, 2023)</t>
    </r>
  </si>
  <si>
    <t>JULY 1, 2022-JUNE 30, 2023</t>
  </si>
  <si>
    <t>FUIREA22</t>
  </si>
  <si>
    <t>7002-6624</t>
  </si>
  <si>
    <t>UIRE</t>
  </si>
  <si>
    <t>JULY 1, 2023-SEPT 30,2023</t>
  </si>
  <si>
    <t>BUDGET #2 FY23</t>
  </si>
  <si>
    <t>CT EOL 23CCNCENWIA</t>
  </si>
  <si>
    <t xml:space="preserve">TO ADD FY23 YOUTH </t>
  </si>
  <si>
    <t>BUDGET #3 FY23 OCTOBER 3, 2022</t>
  </si>
  <si>
    <r>
      <t>YOUTH</t>
    </r>
    <r>
      <rPr>
        <b/>
        <sz val="11"/>
        <color indexed="10"/>
        <rFont val="Book Antiqua"/>
        <family val="1"/>
      </rPr>
      <t xml:space="preserve"> (SERVICE DATE: APRIL 1, 2022-JUNE 30, 2024)</t>
    </r>
  </si>
  <si>
    <t>JULY 1, 2022-JUNE 30,  2023</t>
  </si>
  <si>
    <t>FWIAYTH23</t>
  </si>
  <si>
    <t>7003-1631</t>
  </si>
  <si>
    <t>JULY 1, 2023-JUNE 30,  2024</t>
  </si>
  <si>
    <t>BUDGET #4 FY23 OCTOBER 3, 2022</t>
  </si>
  <si>
    <t>TO ADD FY23 DISLOCATED WORKER</t>
  </si>
  <si>
    <t>BUDGET #3 FY23</t>
  </si>
  <si>
    <t>BUDGET #4 FY23</t>
  </si>
  <si>
    <t>DISLOCATED WORKER</t>
  </si>
  <si>
    <t>FWIADWK23A</t>
  </si>
  <si>
    <t>7003-1778</t>
  </si>
  <si>
    <t>BUDGET #5 FY23</t>
  </si>
  <si>
    <t>CT EOL 23CCNCENSOSWTF</t>
  </si>
  <si>
    <t>WTRUSTF23</t>
  </si>
  <si>
    <t>7003-0135</t>
  </si>
  <si>
    <t>K264</t>
  </si>
  <si>
    <t>TO ADD WTF FUNDS</t>
  </si>
  <si>
    <t>BUDGET #5 FY23 OCTOBER 20, 2022</t>
  </si>
  <si>
    <t>TO ADD FY23 ADULT</t>
  </si>
  <si>
    <t>BUDGET #6 FY23 OCTOBER 20, 2022</t>
  </si>
  <si>
    <t>BUDGET #6 FY23</t>
  </si>
  <si>
    <t>ADULT</t>
  </si>
  <si>
    <t>FWIAADT23A</t>
  </si>
  <si>
    <t>7003-1630</t>
  </si>
  <si>
    <t>BUDGET #7 FY23</t>
  </si>
  <si>
    <t>TO ADD FY23 WP FUNDS</t>
  </si>
  <si>
    <t>BUDGET #7 FY23 OCTOBER 21, 2022</t>
  </si>
  <si>
    <t>FES2023</t>
  </si>
  <si>
    <t>7002-6626</t>
  </si>
  <si>
    <t>K105</t>
  </si>
  <si>
    <t>K107</t>
  </si>
  <si>
    <t>BUDGET #8 FY23</t>
  </si>
  <si>
    <t>TO ADD FY23 DISLOCATED WORKER FUND</t>
  </si>
  <si>
    <t>BUDGET #8 FY23 DECEMBER 9, 2022</t>
  </si>
  <si>
    <t>OCTOBER 1, 2022-JUNE 30,  2023</t>
  </si>
  <si>
    <t>FWIADWK23B</t>
  </si>
  <si>
    <t>BUDGET #9 FY23</t>
  </si>
  <si>
    <t>STOSCC2023</t>
  </si>
  <si>
    <t>7003-0803</t>
  </si>
  <si>
    <t>K284</t>
  </si>
  <si>
    <t>TO ADD FY23 STATE ONE STOP FUND</t>
  </si>
  <si>
    <t>BUDGET #9 FY23 DECEMBER 13, 2022</t>
  </si>
  <si>
    <t>BUDGET #10 FY23</t>
  </si>
  <si>
    <t>FWIAADT23B</t>
  </si>
  <si>
    <t>TO ADD FY23 ADULT FUNDS</t>
  </si>
  <si>
    <t>BUDGET #10 FY23 DECEMBER 19, 2022</t>
  </si>
  <si>
    <t>BUDGET #11 FY23 JANUARY 10, 2023</t>
  </si>
  <si>
    <t>BUDGET #11 FY23</t>
  </si>
  <si>
    <t>BUDGET #12 FY23</t>
  </si>
  <si>
    <t>TO INCREASE WPP PROGRAM</t>
  </si>
  <si>
    <t>BUDGET #12 FY23 JANUARY 12, 2023</t>
  </si>
  <si>
    <t>BUDGET #13 FY23</t>
  </si>
  <si>
    <t>BUDGET #13 FY23 JANUARY 17, 2023</t>
  </si>
  <si>
    <t>TO ADD PARTNER FUNDS</t>
  </si>
  <si>
    <t>DUNS 947581567</t>
  </si>
  <si>
    <t>BUDGET #14 FY23 FEB. 7, 2023</t>
  </si>
  <si>
    <t>MCB</t>
  </si>
  <si>
    <t>FH126A21VR</t>
  </si>
  <si>
    <t>4110-3021</t>
  </si>
  <si>
    <t>K222</t>
  </si>
  <si>
    <t>DOE-Infrastructure</t>
  </si>
  <si>
    <t>FV002A2122</t>
  </si>
  <si>
    <t>7038-0107</t>
  </si>
  <si>
    <t>K123</t>
  </si>
  <si>
    <t>DOE-WDB Support</t>
  </si>
  <si>
    <t>DOE2022</t>
  </si>
  <si>
    <t>7035-0002</t>
  </si>
  <si>
    <t>K228</t>
  </si>
  <si>
    <t>MRC</t>
  </si>
  <si>
    <t>F100VR0021</t>
  </si>
  <si>
    <t>4120-0020</t>
  </si>
  <si>
    <t>K133</t>
  </si>
  <si>
    <t>BUDGET #14 FY23</t>
  </si>
  <si>
    <t>BUDGET #15 FY23</t>
  </si>
  <si>
    <t>APPRENTICE  (SERVICE DATES: 7/1/2020-6/30/2023)</t>
  </si>
  <si>
    <t>BUDGET #15 FY23 FEB.14, 2023</t>
  </si>
  <si>
    <t>TO ADD APPRENTICE FUNDS</t>
  </si>
  <si>
    <t>FAIN #</t>
  </si>
  <si>
    <t>TA38685-22-55-A-25</t>
  </si>
  <si>
    <t>AA-38535-22-55-A-25</t>
  </si>
  <si>
    <t>ES38736-22-55-A-25</t>
  </si>
  <si>
    <t>DV35786-21-55-5-25</t>
  </si>
  <si>
    <t>FAPAE21</t>
  </si>
  <si>
    <t>7003-1785</t>
  </si>
  <si>
    <t>HB55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</si>
</sst>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</numFmts>
  <fonts count="22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9.5"/>
      <name val="Book Antiqua"/>
      <family val="1"/>
    </font>
    <font>
      <sz val="11.5"/>
      <name val="Book Antiqua"/>
      <family val="1"/>
    </font>
    <font>
      <b/>
      <sz val="11.5"/>
      <color indexed="10"/>
      <name val="Book Antiqua"/>
      <family val="1"/>
    </font>
    <font>
      <b/>
      <sz val="15.5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1"/>
      <color indexed="10"/>
      <name val="Book Antiqua"/>
      <family val="1"/>
    </font>
    <font>
      <b/>
      <sz val="12"/>
      <name val="Book Antiqua"/>
      <family val="1"/>
    </font>
    <font>
      <b/>
      <sz val="11.5"/>
      <name val="Book Antiqua"/>
      <family val="1"/>
    </font>
    <font>
      <sz val="12"/>
      <name val="Times New Roman"/>
      <family val="1"/>
    </font>
    <font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sz val="11"/>
      <color rgb="FF000000"/>
      <name val="Book Antiqua"/>
      <family val="1"/>
    </font>
    <font>
      <sz val="11"/>
      <color theme="1"/>
      <name val="Book Antiqua"/>
      <family val="1"/>
    </font>
    <font>
      <b/>
      <sz val="11"/>
      <color rgb="FF242424"/>
      <name val="Book Antiqua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rgb="FFD1D1D1"/>
      </right>
      <top/>
      <bottom style="thick">
        <color rgb="FFD1D1D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5" fillId="0" borderId="0"/>
  </cellStyleXfs>
  <cellXfs count="96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6" fillId="0" borderId="0" xfId="0" applyFont="1"/>
    <xf numFmtId="0" fontId="7" fillId="0" borderId="1" xfId="0" applyFont="1" applyBorder="1" applyAlignment="1">
      <alignment horizontal="left"/>
    </xf>
    <xf numFmtId="0" fontId="8" fillId="0" borderId="0" xfId="0" applyFont="1"/>
    <xf numFmtId="0" fontId="5" fillId="0" borderId="0" xfId="0" applyFont="1" applyAlignment="1">
      <alignment horizontal="center"/>
    </xf>
    <xf numFmtId="0" fontId="9" fillId="0" borderId="0" xfId="0" applyFont="1"/>
    <xf numFmtId="0" fontId="10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/>
    </xf>
    <xf numFmtId="0" fontId="10" fillId="0" borderId="0" xfId="0" applyFont="1"/>
    <xf numFmtId="0" fontId="10" fillId="0" borderId="1" xfId="0" quotePrefix="1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44" fontId="11" fillId="0" borderId="1" xfId="0" applyNumberFormat="1" applyFont="1" applyBorder="1"/>
    <xf numFmtId="0" fontId="10" fillId="0" borderId="1" xfId="0" applyFont="1" applyBorder="1" applyAlignment="1">
      <alignment horizontal="center"/>
    </xf>
    <xf numFmtId="7" fontId="11" fillId="0" borderId="1" xfId="0" applyNumberFormat="1" applyFont="1" applyBorder="1" applyAlignment="1">
      <alignment horizontal="center"/>
    </xf>
    <xf numFmtId="0" fontId="10" fillId="0" borderId="1" xfId="0" applyFont="1" applyBorder="1" applyAlignment="1">
      <alignment horizontal="center" wrapText="1"/>
    </xf>
    <xf numFmtId="49" fontId="10" fillId="0" borderId="1" xfId="0" applyNumberFormat="1" applyFont="1" applyBorder="1" applyAlignment="1">
      <alignment horizontal="center" wrapText="1"/>
    </xf>
    <xf numFmtId="0" fontId="11" fillId="0" borderId="1" xfId="0" applyFont="1" applyBorder="1" applyAlignment="1">
      <alignment horizontal="center" vertical="center" wrapText="1"/>
    </xf>
    <xf numFmtId="7" fontId="11" fillId="0" borderId="5" xfId="0" applyNumberFormat="1" applyFont="1" applyBorder="1" applyAlignment="1">
      <alignment horizontal="center" wrapText="1"/>
    </xf>
    <xf numFmtId="7" fontId="11" fillId="0" borderId="1" xfId="0" applyNumberFormat="1" applyFont="1" applyBorder="1" applyAlignment="1">
      <alignment horizontal="center" wrapText="1"/>
    </xf>
    <xf numFmtId="7" fontId="11" fillId="0" borderId="6" xfId="0" applyNumberFormat="1" applyFont="1" applyBorder="1" applyAlignment="1">
      <alignment horizontal="center" wrapText="1"/>
    </xf>
    <xf numFmtId="0" fontId="11" fillId="0" borderId="1" xfId="0" quotePrefix="1" applyFont="1" applyBorder="1" applyAlignment="1">
      <alignment horizontal="center"/>
    </xf>
    <xf numFmtId="0" fontId="11" fillId="0" borderId="1" xfId="0" applyFont="1" applyBorder="1" applyAlignment="1">
      <alignment horizontal="left"/>
    </xf>
    <xf numFmtId="0" fontId="12" fillId="0" borderId="0" xfId="0" applyFont="1"/>
    <xf numFmtId="0" fontId="10" fillId="0" borderId="0" xfId="0" applyFont="1" applyAlignment="1">
      <alignment horizontal="center"/>
    </xf>
    <xf numFmtId="0" fontId="11" fillId="0" borderId="0" xfId="0" applyFont="1"/>
    <xf numFmtId="0" fontId="11" fillId="0" borderId="7" xfId="0" applyFont="1" applyBorder="1" applyAlignment="1">
      <alignment horizontal="left"/>
    </xf>
    <xf numFmtId="0" fontId="13" fillId="0" borderId="1" xfId="0" applyFont="1" applyBorder="1" applyAlignment="1">
      <alignment horizontal="center"/>
    </xf>
    <xf numFmtId="7" fontId="11" fillId="0" borderId="1" xfId="0" applyNumberFormat="1" applyFont="1" applyBorder="1"/>
    <xf numFmtId="0" fontId="11" fillId="0" borderId="1" xfId="0" applyFont="1" applyBorder="1" applyAlignment="1">
      <alignment horizontal="center" wrapText="1"/>
    </xf>
    <xf numFmtId="49" fontId="11" fillId="0" borderId="1" xfId="0" applyNumberFormat="1" applyFont="1" applyBorder="1" applyAlignment="1">
      <alignment horizontal="center" wrapText="1"/>
    </xf>
    <xf numFmtId="0" fontId="10" fillId="0" borderId="5" xfId="0" applyFont="1" applyBorder="1" applyAlignment="1">
      <alignment horizontal="center"/>
    </xf>
    <xf numFmtId="0" fontId="10" fillId="0" borderId="5" xfId="0" applyFont="1" applyBorder="1" applyAlignment="1">
      <alignment horizontal="center" wrapText="1"/>
    </xf>
    <xf numFmtId="43" fontId="11" fillId="0" borderId="1" xfId="0" applyNumberFormat="1" applyFont="1" applyBorder="1" applyAlignment="1">
      <alignment horizontal="center"/>
    </xf>
    <xf numFmtId="0" fontId="14" fillId="0" borderId="1" xfId="0" applyFont="1" applyBorder="1" applyAlignment="1">
      <alignment wrapText="1"/>
    </xf>
    <xf numFmtId="0" fontId="11" fillId="0" borderId="5" xfId="0" quotePrefix="1" applyFont="1" applyBorder="1" applyAlignment="1">
      <alignment horizontal="center"/>
    </xf>
    <xf numFmtId="0" fontId="11" fillId="0" borderId="5" xfId="0" applyFont="1" applyBorder="1" applyAlignment="1">
      <alignment horizontal="center" wrapText="1"/>
    </xf>
    <xf numFmtId="0" fontId="11" fillId="0" borderId="5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wrapText="1"/>
    </xf>
    <xf numFmtId="0" fontId="7" fillId="0" borderId="7" xfId="0" applyFont="1" applyBorder="1" applyAlignment="1">
      <alignment horizontal="left"/>
    </xf>
    <xf numFmtId="0" fontId="10" fillId="0" borderId="7" xfId="0" quotePrefix="1" applyFont="1" applyBorder="1" applyAlignment="1">
      <alignment horizontal="center"/>
    </xf>
    <xf numFmtId="0" fontId="10" fillId="2" borderId="7" xfId="0" applyFont="1" applyFill="1" applyBorder="1" applyAlignment="1">
      <alignment horizontal="center" wrapText="1"/>
    </xf>
    <xf numFmtId="0" fontId="10" fillId="0" borderId="7" xfId="0" applyFont="1" applyBorder="1" applyAlignment="1">
      <alignment horizontal="center"/>
    </xf>
    <xf numFmtId="7" fontId="11" fillId="0" borderId="7" xfId="0" applyNumberFormat="1" applyFont="1" applyBorder="1" applyAlignment="1">
      <alignment horizontal="center"/>
    </xf>
    <xf numFmtId="44" fontId="11" fillId="0" borderId="7" xfId="0" applyNumberFormat="1" applyFont="1" applyBorder="1"/>
    <xf numFmtId="0" fontId="11" fillId="0" borderId="5" xfId="0" applyFont="1" applyBorder="1" applyAlignment="1">
      <alignment horizontal="left"/>
    </xf>
    <xf numFmtId="49" fontId="11" fillId="0" borderId="5" xfId="0" applyNumberFormat="1" applyFont="1" applyBorder="1" applyAlignment="1">
      <alignment horizontal="center" wrapText="1"/>
    </xf>
    <xf numFmtId="0" fontId="11" fillId="0" borderId="1" xfId="0" applyFont="1" applyBorder="1"/>
    <xf numFmtId="0" fontId="11" fillId="0" borderId="7" xfId="0" quotePrefix="1" applyFont="1" applyBorder="1" applyAlignment="1">
      <alignment horizontal="center"/>
    </xf>
    <xf numFmtId="44" fontId="11" fillId="0" borderId="5" xfId="1" applyFont="1" applyFill="1" applyBorder="1" applyAlignment="1">
      <alignment horizontal="center" wrapText="1"/>
    </xf>
    <xf numFmtId="44" fontId="11" fillId="0" borderId="1" xfId="1" applyFont="1" applyFill="1" applyBorder="1" applyAlignment="1">
      <alignment horizontal="center"/>
    </xf>
    <xf numFmtId="0" fontId="17" fillId="0" borderId="0" xfId="0" applyFont="1" applyAlignment="1">
      <alignment horizontal="center"/>
    </xf>
    <xf numFmtId="0" fontId="17" fillId="0" borderId="1" xfId="0" quotePrefix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7" fontId="12" fillId="0" borderId="0" xfId="0" applyNumberFormat="1" applyFont="1"/>
    <xf numFmtId="0" fontId="17" fillId="0" borderId="1" xfId="0" applyFont="1" applyBorder="1" applyAlignment="1">
      <alignment horizontal="center" vertical="center"/>
    </xf>
    <xf numFmtId="44" fontId="12" fillId="0" borderId="0" xfId="1" applyFont="1" applyFill="1"/>
    <xf numFmtId="0" fontId="11" fillId="0" borderId="0" xfId="0" applyFont="1" applyAlignment="1">
      <alignment horizontal="center"/>
    </xf>
    <xf numFmtId="0" fontId="20" fillId="0" borderId="1" xfId="0" applyFont="1" applyBorder="1" applyAlignment="1">
      <alignment horizontal="center"/>
    </xf>
    <xf numFmtId="0" fontId="18" fillId="0" borderId="1" xfId="0" applyFont="1" applyBorder="1" applyAlignment="1">
      <alignment horizontal="center" vertical="center"/>
    </xf>
    <xf numFmtId="44" fontId="10" fillId="0" borderId="0" xfId="0" applyNumberFormat="1" applyFont="1"/>
    <xf numFmtId="0" fontId="4" fillId="0" borderId="0" xfId="0" applyFont="1"/>
    <xf numFmtId="0" fontId="17" fillId="0" borderId="1" xfId="0" quotePrefix="1" applyFont="1" applyBorder="1" applyAlignment="1">
      <alignment horizontal="center" vertical="center" wrapText="1"/>
    </xf>
    <xf numFmtId="0" fontId="11" fillId="0" borderId="0" xfId="0" applyFont="1" applyAlignment="1">
      <alignment horizontal="left"/>
    </xf>
    <xf numFmtId="44" fontId="11" fillId="0" borderId="3" xfId="1" applyFont="1" applyFill="1" applyBorder="1" applyAlignment="1">
      <alignment horizontal="center" vertical="center" wrapText="1"/>
    </xf>
    <xf numFmtId="7" fontId="11" fillId="0" borderId="1" xfId="1" applyNumberFormat="1" applyFont="1" applyFill="1" applyBorder="1" applyAlignment="1">
      <alignment horizontal="center"/>
    </xf>
    <xf numFmtId="0" fontId="17" fillId="0" borderId="1" xfId="0" applyFont="1" applyBorder="1" applyAlignment="1">
      <alignment vertical="center" wrapText="1"/>
    </xf>
    <xf numFmtId="0" fontId="17" fillId="0" borderId="1" xfId="0" applyFont="1" applyBorder="1" applyAlignment="1">
      <alignment horizontal="center" vertical="center" wrapText="1"/>
    </xf>
    <xf numFmtId="44" fontId="11" fillId="0" borderId="1" xfId="1" applyFont="1" applyFill="1" applyBorder="1" applyAlignment="1">
      <alignment horizontal="center" wrapText="1"/>
    </xf>
    <xf numFmtId="44" fontId="11" fillId="0" borderId="6" xfId="1" applyFont="1" applyFill="1" applyBorder="1" applyAlignment="1">
      <alignment horizontal="center" wrapText="1"/>
    </xf>
    <xf numFmtId="0" fontId="11" fillId="0" borderId="1" xfId="0" quotePrefix="1" applyFont="1" applyBorder="1" applyAlignment="1">
      <alignment horizontal="left" vertical="center" wrapText="1"/>
    </xf>
    <xf numFmtId="0" fontId="16" fillId="0" borderId="1" xfId="0" applyFont="1" applyBorder="1" applyAlignment="1">
      <alignment horizontal="center"/>
    </xf>
    <xf numFmtId="37" fontId="11" fillId="0" borderId="1" xfId="2" applyFont="1" applyBorder="1" applyAlignment="1">
      <alignment horizontal="center"/>
    </xf>
    <xf numFmtId="0" fontId="18" fillId="0" borderId="8" xfId="0" applyFont="1" applyBorder="1" applyAlignment="1">
      <alignment horizontal="center"/>
    </xf>
    <xf numFmtId="0" fontId="21" fillId="3" borderId="9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wrapText="1"/>
    </xf>
    <xf numFmtId="0" fontId="20" fillId="0" borderId="0" xfId="0" applyFont="1" applyAlignment="1">
      <alignment horizontal="left"/>
    </xf>
    <xf numFmtId="0" fontId="17" fillId="0" borderId="1" xfId="0" applyFont="1" applyBorder="1" applyAlignment="1">
      <alignment horizontal="left" vertical="center"/>
    </xf>
    <xf numFmtId="0" fontId="20" fillId="0" borderId="10" xfId="0" applyFont="1" applyBorder="1" applyAlignment="1">
      <alignment horizontal="center"/>
    </xf>
    <xf numFmtId="0" fontId="19" fillId="0" borderId="10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/>
    </xf>
    <xf numFmtId="0" fontId="19" fillId="0" borderId="12" xfId="0" applyFont="1" applyBorder="1" applyAlignment="1">
      <alignment horizontal="center" wrapText="1"/>
    </xf>
    <xf numFmtId="0" fontId="13" fillId="0" borderId="6" xfId="0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164" fontId="11" fillId="0" borderId="1" xfId="0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21"/>
  <sheetViews>
    <sheetView tabSelected="1" topLeftCell="C3" zoomScale="120" zoomScaleNormal="120" workbookViewId="0">
      <selection activeCell="G85" sqref="G85"/>
    </sheetView>
  </sheetViews>
  <sheetFormatPr defaultColWidth="9.1796875" defaultRowHeight="12" x14ac:dyDescent="0.3"/>
  <cols>
    <col min="1" max="1" width="65.81640625" style="3" customWidth="1"/>
    <col min="2" max="2" width="38.453125" style="3" customWidth="1"/>
    <col min="3" max="3" width="19.26953125" style="2" customWidth="1"/>
    <col min="4" max="4" width="16.26953125" style="2" customWidth="1"/>
    <col min="5" max="5" width="11.453125" style="2" customWidth="1"/>
    <col min="6" max="6" width="9.453125" style="2" customWidth="1"/>
    <col min="7" max="7" width="28.6328125" style="2" customWidth="1"/>
    <col min="8" max="8" width="19.7265625" style="2" hidden="1" customWidth="1"/>
    <col min="9" max="9" width="18" style="2" hidden="1" customWidth="1"/>
    <col min="10" max="10" width="12.90625" style="2" hidden="1" customWidth="1"/>
    <col min="11" max="12" width="13.90625" style="2" hidden="1" customWidth="1"/>
    <col min="13" max="17" width="12.90625" style="2" hidden="1" customWidth="1"/>
    <col min="18" max="22" width="13.90625" style="2" hidden="1" customWidth="1"/>
    <col min="23" max="23" width="13.90625" style="2" customWidth="1"/>
    <col min="24" max="24" width="12.1796875" style="3" hidden="1" customWidth="1"/>
    <col min="25" max="25" width="11.54296875" style="3" bestFit="1" customWidth="1"/>
    <col min="26" max="16384" width="9.1796875" style="3"/>
  </cols>
  <sheetData>
    <row r="1" spans="1:24" ht="29.25" customHeight="1" x14ac:dyDescent="0.45">
      <c r="B1" s="94" t="s">
        <v>10</v>
      </c>
      <c r="C1" s="95"/>
      <c r="D1" s="95"/>
      <c r="E1" s="95"/>
      <c r="F1" s="95"/>
      <c r="G1" s="95"/>
      <c r="H1" s="95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</row>
    <row r="2" spans="1:24" ht="22.5" customHeight="1" x14ac:dyDescent="0.45">
      <c r="A2" s="10" t="s">
        <v>11</v>
      </c>
      <c r="B2" s="9" t="s">
        <v>7</v>
      </c>
      <c r="C2" s="1"/>
    </row>
    <row r="3" spans="1:24" ht="21" thickBot="1" x14ac:dyDescent="0.5">
      <c r="A3" s="4"/>
      <c r="B3" s="5"/>
      <c r="C3" s="1"/>
    </row>
    <row r="4" spans="1:24" s="14" customFormat="1" ht="29.5" thickBot="1" x14ac:dyDescent="0.4">
      <c r="A4" s="11"/>
      <c r="B4" s="12" t="s">
        <v>2</v>
      </c>
      <c r="C4" s="12" t="s">
        <v>3</v>
      </c>
      <c r="D4" s="12" t="s">
        <v>4</v>
      </c>
      <c r="E4" s="12" t="s">
        <v>5</v>
      </c>
      <c r="F4" s="12" t="s">
        <v>1</v>
      </c>
      <c r="G4" s="70" t="s">
        <v>130</v>
      </c>
      <c r="H4" s="12" t="s">
        <v>25</v>
      </c>
      <c r="I4" s="70" t="s">
        <v>36</v>
      </c>
      <c r="J4" s="70" t="s">
        <v>48</v>
      </c>
      <c r="K4" s="70" t="s">
        <v>59</v>
      </c>
      <c r="L4" s="70" t="s">
        <v>60</v>
      </c>
      <c r="M4" s="70" t="s">
        <v>64</v>
      </c>
      <c r="N4" s="70" t="s">
        <v>73</v>
      </c>
      <c r="O4" s="70" t="s">
        <v>77</v>
      </c>
      <c r="P4" s="70" t="s">
        <v>84</v>
      </c>
      <c r="Q4" s="70" t="s">
        <v>89</v>
      </c>
      <c r="R4" s="70" t="s">
        <v>95</v>
      </c>
      <c r="S4" s="70" t="s">
        <v>100</v>
      </c>
      <c r="T4" s="70" t="s">
        <v>101</v>
      </c>
      <c r="U4" s="70" t="s">
        <v>104</v>
      </c>
      <c r="V4" s="70" t="s">
        <v>125</v>
      </c>
      <c r="W4" s="70" t="s">
        <v>126</v>
      </c>
      <c r="X4" s="13" t="s">
        <v>6</v>
      </c>
    </row>
    <row r="5" spans="1:24" s="8" customFormat="1" ht="15" hidden="1" x14ac:dyDescent="0.35">
      <c r="A5" s="45"/>
      <c r="B5" s="46"/>
      <c r="C5" s="47"/>
      <c r="D5" s="47"/>
      <c r="E5" s="47"/>
      <c r="F5" s="48"/>
      <c r="G5" s="48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50"/>
    </row>
    <row r="6" spans="1:24" s="6" customFormat="1" ht="14.5" hidden="1" x14ac:dyDescent="0.35">
      <c r="A6" s="22" t="s">
        <v>8</v>
      </c>
      <c r="B6" s="15"/>
      <c r="C6" s="20"/>
      <c r="D6" s="20"/>
      <c r="E6" s="21"/>
      <c r="F6" s="18"/>
      <c r="G6" s="18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7" t="s">
        <v>12</v>
      </c>
    </row>
    <row r="7" spans="1:24" s="14" customFormat="1" ht="19.5" hidden="1" customHeight="1" x14ac:dyDescent="0.35">
      <c r="A7" s="16" t="s">
        <v>21</v>
      </c>
      <c r="B7" s="15"/>
      <c r="C7" s="20"/>
      <c r="D7" s="20"/>
      <c r="E7" s="21"/>
      <c r="F7" s="18"/>
      <c r="G7" s="18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7" t="s">
        <v>12</v>
      </c>
    </row>
    <row r="8" spans="1:24" s="14" customFormat="1" ht="14.5" hidden="1" x14ac:dyDescent="0.35">
      <c r="A8" s="31"/>
      <c r="B8" s="54"/>
      <c r="C8" s="16"/>
      <c r="D8" s="16"/>
      <c r="E8" s="16"/>
      <c r="F8" s="16"/>
      <c r="G8" s="16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33">
        <f t="shared" ref="X8:X16" si="0">SUM(H8:H8)</f>
        <v>0</v>
      </c>
    </row>
    <row r="9" spans="1:24" s="14" customFormat="1" ht="14.5" hidden="1" x14ac:dyDescent="0.35">
      <c r="A9" s="31"/>
      <c r="B9" s="26"/>
      <c r="C9" s="16"/>
      <c r="D9" s="16"/>
      <c r="E9" s="16"/>
      <c r="F9" s="16"/>
      <c r="G9" s="64" t="s">
        <v>131</v>
      </c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33">
        <f t="shared" si="0"/>
        <v>0</v>
      </c>
    </row>
    <row r="10" spans="1:24" s="14" customFormat="1" ht="14.5" hidden="1" x14ac:dyDescent="0.35">
      <c r="A10" s="31"/>
      <c r="B10" s="26"/>
      <c r="C10" s="16"/>
      <c r="D10" s="16"/>
      <c r="E10" s="16"/>
      <c r="F10" s="16"/>
      <c r="G10" s="64" t="s">
        <v>131</v>
      </c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33">
        <f t="shared" si="0"/>
        <v>0</v>
      </c>
    </row>
    <row r="11" spans="1:24" s="14" customFormat="1" ht="14.5" hidden="1" x14ac:dyDescent="0.35">
      <c r="A11" s="53"/>
      <c r="B11" s="54"/>
      <c r="C11" s="16"/>
      <c r="D11" s="16"/>
      <c r="E11" s="16"/>
      <c r="F11" s="16"/>
      <c r="G11" s="16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33">
        <f t="shared" si="0"/>
        <v>0</v>
      </c>
    </row>
    <row r="12" spans="1:24" s="14" customFormat="1" ht="14.5" hidden="1" x14ac:dyDescent="0.35">
      <c r="A12" s="53"/>
      <c r="B12" s="26"/>
      <c r="C12" s="16"/>
      <c r="D12" s="16"/>
      <c r="E12" s="16"/>
      <c r="F12" s="16"/>
      <c r="G12" s="16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33">
        <f t="shared" si="0"/>
        <v>0</v>
      </c>
    </row>
    <row r="13" spans="1:24" s="14" customFormat="1" ht="14.5" hidden="1" x14ac:dyDescent="0.35">
      <c r="A13" s="53"/>
      <c r="B13" s="26"/>
      <c r="C13" s="16"/>
      <c r="D13" s="16"/>
      <c r="E13" s="16"/>
      <c r="F13" s="16"/>
      <c r="G13" s="16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33">
        <f t="shared" si="0"/>
        <v>0</v>
      </c>
    </row>
    <row r="14" spans="1:24" s="14" customFormat="1" ht="15" hidden="1" x14ac:dyDescent="0.35">
      <c r="A14" s="7"/>
      <c r="B14" s="15"/>
      <c r="C14" s="18"/>
      <c r="D14" s="18"/>
      <c r="E14" s="15"/>
      <c r="F14" s="15"/>
      <c r="G14" s="15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33">
        <f t="shared" si="0"/>
        <v>0</v>
      </c>
    </row>
    <row r="15" spans="1:24" s="14" customFormat="1" ht="15.5" hidden="1" x14ac:dyDescent="0.35">
      <c r="A15" s="22" t="s">
        <v>8</v>
      </c>
      <c r="B15" s="26"/>
      <c r="C15" s="32"/>
      <c r="D15" s="32"/>
      <c r="E15" s="32"/>
      <c r="F15" s="32"/>
      <c r="G15" s="32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33">
        <f t="shared" si="0"/>
        <v>0</v>
      </c>
    </row>
    <row r="16" spans="1:24" s="14" customFormat="1" ht="15.5" hidden="1" x14ac:dyDescent="0.35">
      <c r="A16" s="16" t="s">
        <v>41</v>
      </c>
      <c r="B16" s="26"/>
      <c r="C16" s="32"/>
      <c r="D16" s="32"/>
      <c r="E16" s="32"/>
      <c r="F16" s="32"/>
      <c r="G16" s="32"/>
      <c r="H16" s="19"/>
      <c r="I16" s="19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6"/>
      <c r="V16" s="56"/>
      <c r="W16" s="56"/>
      <c r="X16" s="33">
        <f t="shared" si="0"/>
        <v>0</v>
      </c>
    </row>
    <row r="17" spans="1:25" s="14" customFormat="1" ht="14.5" hidden="1" x14ac:dyDescent="0.35">
      <c r="A17" s="72" t="s">
        <v>42</v>
      </c>
      <c r="B17" s="68" t="s">
        <v>43</v>
      </c>
      <c r="C17" s="16" t="s">
        <v>44</v>
      </c>
      <c r="D17" s="16" t="s">
        <v>45</v>
      </c>
      <c r="E17" s="16" t="s">
        <v>46</v>
      </c>
      <c r="F17" s="16">
        <v>17.225000000000001</v>
      </c>
      <c r="G17" s="16"/>
      <c r="H17" s="24"/>
      <c r="I17" s="24"/>
      <c r="J17" s="74">
        <f>124982.97-1</f>
        <v>124981.97</v>
      </c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17">
        <f>SUM(J17)</f>
        <v>124981.97</v>
      </c>
    </row>
    <row r="18" spans="1:25" s="14" customFormat="1" ht="15" hidden="1" customHeight="1" x14ac:dyDescent="0.35">
      <c r="A18" s="72" t="s">
        <v>42</v>
      </c>
      <c r="B18" s="73" t="s">
        <v>47</v>
      </c>
      <c r="C18" s="16" t="s">
        <v>44</v>
      </c>
      <c r="D18" s="16" t="s">
        <v>45</v>
      </c>
      <c r="E18" s="16" t="s">
        <v>46</v>
      </c>
      <c r="F18" s="16">
        <v>17.225000000000001</v>
      </c>
      <c r="G18" s="16"/>
      <c r="H18" s="24"/>
      <c r="I18" s="24"/>
      <c r="J18" s="74">
        <v>1</v>
      </c>
      <c r="K18" s="74"/>
      <c r="L18" s="74"/>
      <c r="M18" s="74"/>
      <c r="N18" s="74"/>
      <c r="O18" s="74"/>
      <c r="P18" s="74"/>
      <c r="Q18" s="74"/>
      <c r="R18" s="74"/>
      <c r="S18" s="74"/>
      <c r="T18" s="74"/>
      <c r="U18" s="74"/>
      <c r="V18" s="74"/>
      <c r="W18" s="74"/>
      <c r="X18" s="17">
        <f>SUM(J18)</f>
        <v>1</v>
      </c>
    </row>
    <row r="19" spans="1:25" s="14" customFormat="1" ht="15" hidden="1" customHeight="1" x14ac:dyDescent="0.35">
      <c r="A19" s="53"/>
      <c r="B19" s="26"/>
      <c r="C19" s="16"/>
      <c r="D19" s="16"/>
      <c r="E19" s="16"/>
      <c r="F19" s="16"/>
      <c r="G19" s="16"/>
      <c r="H19" s="24"/>
      <c r="I19" s="2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33">
        <f>SUM(H19:H19)</f>
        <v>0</v>
      </c>
      <c r="Y19" s="66"/>
    </row>
    <row r="20" spans="1:25" s="14" customFormat="1" ht="14.5" hidden="1" x14ac:dyDescent="0.35">
      <c r="A20" s="27"/>
      <c r="B20" s="26"/>
      <c r="C20" s="16"/>
      <c r="D20" s="16"/>
      <c r="E20" s="16"/>
      <c r="F20" s="16"/>
      <c r="G20" s="16"/>
      <c r="H20" s="24"/>
      <c r="I20" s="24"/>
      <c r="J20" s="74"/>
      <c r="K20" s="74"/>
      <c r="L20" s="74"/>
      <c r="M20" s="74"/>
      <c r="N20" s="74"/>
      <c r="O20" s="74"/>
      <c r="P20" s="74"/>
      <c r="Q20" s="74"/>
      <c r="R20" s="74"/>
      <c r="S20" s="74"/>
      <c r="T20" s="74"/>
      <c r="U20" s="74"/>
      <c r="V20" s="74"/>
      <c r="W20" s="74"/>
      <c r="X20" s="33">
        <f>SUM(H20:H20)</f>
        <v>0</v>
      </c>
    </row>
    <row r="21" spans="1:25" s="14" customFormat="1" ht="15" hidden="1" customHeight="1" x14ac:dyDescent="0.35">
      <c r="A21" s="31"/>
      <c r="B21" s="26"/>
      <c r="C21" s="34"/>
      <c r="D21" s="34"/>
      <c r="E21" s="35"/>
      <c r="F21" s="16"/>
      <c r="G21" s="16"/>
      <c r="H21" s="24"/>
      <c r="I21" s="24"/>
      <c r="J21" s="74"/>
      <c r="K21" s="74"/>
      <c r="L21" s="74"/>
      <c r="M21" s="74"/>
      <c r="N21" s="74"/>
      <c r="O21" s="74"/>
      <c r="P21" s="74"/>
      <c r="Q21" s="74"/>
      <c r="R21" s="74"/>
      <c r="S21" s="74"/>
      <c r="T21" s="74"/>
      <c r="U21" s="74"/>
      <c r="V21" s="74"/>
      <c r="W21" s="74"/>
      <c r="X21" s="33">
        <f>SUM(H21:H21)</f>
        <v>0</v>
      </c>
    </row>
    <row r="22" spans="1:25" s="14" customFormat="1" ht="14.25" hidden="1" customHeight="1" x14ac:dyDescent="0.35">
      <c r="A22" s="22" t="s">
        <v>8</v>
      </c>
      <c r="B22" s="26"/>
      <c r="C22" s="32"/>
      <c r="D22" s="32"/>
      <c r="E22" s="32"/>
      <c r="F22" s="32"/>
      <c r="G22" s="32"/>
      <c r="H22" s="24"/>
      <c r="I22" s="24"/>
      <c r="J22" s="74"/>
      <c r="K22" s="74"/>
      <c r="L22" s="74"/>
      <c r="M22" s="74"/>
      <c r="N22" s="74"/>
      <c r="O22" s="74"/>
      <c r="P22" s="74"/>
      <c r="Q22" s="74"/>
      <c r="R22" s="74"/>
      <c r="S22" s="74"/>
      <c r="T22" s="74"/>
      <c r="U22" s="74"/>
      <c r="V22" s="74"/>
      <c r="W22" s="74"/>
      <c r="X22" s="33">
        <f>SUM(H22:H22)</f>
        <v>0</v>
      </c>
    </row>
    <row r="23" spans="1:25" s="28" customFormat="1" ht="15.75" hidden="1" customHeight="1" x14ac:dyDescent="0.35">
      <c r="A23" s="16" t="s">
        <v>65</v>
      </c>
      <c r="B23" s="26"/>
      <c r="C23" s="32"/>
      <c r="D23" s="32"/>
      <c r="E23" s="32"/>
      <c r="F23" s="32"/>
      <c r="G23" s="91"/>
      <c r="H23" s="25"/>
      <c r="I23" s="25"/>
      <c r="J23" s="75"/>
      <c r="K23" s="75"/>
      <c r="L23" s="75"/>
      <c r="M23" s="75"/>
      <c r="N23" s="75"/>
      <c r="O23" s="75"/>
      <c r="P23" s="75"/>
      <c r="Q23" s="75"/>
      <c r="R23" s="75"/>
      <c r="S23" s="75"/>
      <c r="T23" s="75"/>
      <c r="U23" s="75"/>
      <c r="V23" s="75"/>
      <c r="W23" s="75"/>
      <c r="X23" s="33">
        <f>SUM(H23:H23)</f>
        <v>0</v>
      </c>
    </row>
    <row r="24" spans="1:25" s="28" customFormat="1" ht="14.25" hidden="1" customHeight="1" x14ac:dyDescent="0.35">
      <c r="A24" s="39" t="s">
        <v>13</v>
      </c>
      <c r="B24" s="26" t="s">
        <v>43</v>
      </c>
      <c r="C24" s="61" t="s">
        <v>66</v>
      </c>
      <c r="D24" s="78" t="s">
        <v>67</v>
      </c>
      <c r="E24" s="79" t="s">
        <v>68</v>
      </c>
      <c r="F24" s="16" t="s">
        <v>14</v>
      </c>
      <c r="G24" s="42"/>
      <c r="H24" s="23"/>
      <c r="I24" s="23"/>
      <c r="J24" s="55"/>
      <c r="K24" s="55"/>
      <c r="L24" s="55"/>
      <c r="M24" s="55">
        <v>71033</v>
      </c>
      <c r="N24" s="55"/>
      <c r="O24" s="55"/>
      <c r="P24" s="55"/>
      <c r="Q24" s="55"/>
      <c r="R24" s="55"/>
      <c r="S24" s="55"/>
      <c r="T24" s="55"/>
      <c r="U24" s="55">
        <v>23967</v>
      </c>
      <c r="V24" s="55"/>
      <c r="W24" s="55"/>
      <c r="X24" s="17">
        <f>SUM(M24:U24)</f>
        <v>95000</v>
      </c>
    </row>
    <row r="25" spans="1:25" s="28" customFormat="1" ht="15" hidden="1" thickBot="1" x14ac:dyDescent="0.4">
      <c r="A25" s="44" t="s">
        <v>15</v>
      </c>
      <c r="B25" s="68" t="s">
        <v>43</v>
      </c>
      <c r="C25" s="80" t="s">
        <v>90</v>
      </c>
      <c r="D25" s="78" t="s">
        <v>91</v>
      </c>
      <c r="E25" s="78" t="s">
        <v>92</v>
      </c>
      <c r="F25" s="26" t="s">
        <v>14</v>
      </c>
      <c r="G25" s="40"/>
      <c r="H25" s="23"/>
      <c r="I25" s="23"/>
      <c r="J25" s="55"/>
      <c r="K25" s="55"/>
      <c r="L25" s="55"/>
      <c r="M25" s="55"/>
      <c r="N25" s="55"/>
      <c r="O25" s="55"/>
      <c r="P25" s="55"/>
      <c r="Q25" s="55">
        <v>291667.5</v>
      </c>
      <c r="R25" s="55"/>
      <c r="S25" s="55">
        <v>291667.5</v>
      </c>
      <c r="T25" s="55"/>
      <c r="U25" s="55"/>
      <c r="V25" s="55"/>
      <c r="W25" s="55"/>
      <c r="X25" s="17">
        <f>SUM(Q25:S25)</f>
        <v>583335</v>
      </c>
    </row>
    <row r="26" spans="1:25" s="28" customFormat="1" ht="14" hidden="1" customHeight="1" thickTop="1" x14ac:dyDescent="0.35">
      <c r="A26" s="44"/>
      <c r="B26" s="26"/>
      <c r="C26" s="16"/>
      <c r="D26" s="16"/>
      <c r="E26" s="16"/>
      <c r="F26" s="26"/>
      <c r="G26" s="40"/>
      <c r="H26" s="23"/>
      <c r="I26" s="23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55"/>
      <c r="V26" s="55"/>
      <c r="W26" s="55"/>
      <c r="X26" s="33">
        <f>SUM(H26:H26)</f>
        <v>0</v>
      </c>
    </row>
    <row r="27" spans="1:25" s="28" customFormat="1" ht="14.25" customHeight="1" x14ac:dyDescent="0.35">
      <c r="A27" s="44"/>
      <c r="B27" s="40"/>
      <c r="C27" s="41"/>
      <c r="D27" s="41"/>
      <c r="E27" s="41"/>
      <c r="F27" s="40"/>
      <c r="G27" s="40"/>
      <c r="H27" s="23"/>
      <c r="I27" s="23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5"/>
      <c r="X27" s="33">
        <f>SUM(H27:H27)</f>
        <v>0</v>
      </c>
    </row>
    <row r="28" spans="1:25" s="28" customFormat="1" ht="14.25" customHeight="1" x14ac:dyDescent="0.35">
      <c r="A28" s="22" t="s">
        <v>8</v>
      </c>
      <c r="B28" s="40"/>
      <c r="C28" s="41"/>
      <c r="D28" s="41"/>
      <c r="E28" s="41"/>
      <c r="F28" s="40"/>
      <c r="G28" s="40"/>
      <c r="H28" s="23"/>
      <c r="I28" s="23"/>
      <c r="J28" s="55"/>
      <c r="K28" s="55"/>
      <c r="L28" s="55"/>
      <c r="M28" s="55"/>
      <c r="N28" s="55"/>
      <c r="O28" s="55"/>
      <c r="P28" s="55"/>
      <c r="Q28" s="55"/>
      <c r="R28" s="55"/>
      <c r="S28" s="55"/>
      <c r="T28" s="55"/>
      <c r="U28" s="55"/>
      <c r="V28" s="55"/>
      <c r="W28" s="55"/>
      <c r="X28" s="33">
        <f>SUM(H28:H28)</f>
        <v>0</v>
      </c>
    </row>
    <row r="29" spans="1:25" s="28" customFormat="1" ht="14.25" customHeight="1" x14ac:dyDescent="0.35">
      <c r="A29" s="16" t="s">
        <v>26</v>
      </c>
      <c r="B29" s="40"/>
      <c r="C29" s="34"/>
      <c r="D29" s="34"/>
      <c r="E29" s="34"/>
      <c r="F29" s="26"/>
      <c r="G29" s="40"/>
      <c r="H29" s="23"/>
      <c r="I29" s="23"/>
      <c r="J29" s="55"/>
      <c r="K29" s="55"/>
      <c r="L29" s="55"/>
      <c r="M29" s="55"/>
      <c r="N29" s="55"/>
      <c r="O29" s="55"/>
      <c r="P29" s="55"/>
      <c r="Q29" s="55"/>
      <c r="R29" s="55"/>
      <c r="S29" s="55"/>
      <c r="T29" s="55"/>
      <c r="U29" s="55"/>
      <c r="V29" s="55"/>
      <c r="W29" s="55"/>
      <c r="X29" s="33">
        <f>SUM(H29:H29)</f>
        <v>0</v>
      </c>
    </row>
    <row r="30" spans="1:25" s="28" customFormat="1" ht="14.25" hidden="1" customHeight="1" x14ac:dyDescent="0.35">
      <c r="A30" s="27" t="s">
        <v>16</v>
      </c>
      <c r="B30" s="26" t="s">
        <v>53</v>
      </c>
      <c r="C30" s="43" t="s">
        <v>80</v>
      </c>
      <c r="D30" s="43" t="s">
        <v>81</v>
      </c>
      <c r="E30" s="16" t="s">
        <v>82</v>
      </c>
      <c r="F30" s="26">
        <v>17.207000000000001</v>
      </c>
      <c r="G30" s="64" t="s">
        <v>133</v>
      </c>
      <c r="H30" s="23"/>
      <c r="I30" s="23"/>
      <c r="J30" s="55"/>
      <c r="K30" s="55"/>
      <c r="L30" s="55"/>
      <c r="M30" s="55"/>
      <c r="N30" s="55"/>
      <c r="O30" s="55">
        <f>247421.32-1</f>
        <v>247420.32</v>
      </c>
      <c r="P30" s="55"/>
      <c r="Q30" s="55"/>
      <c r="R30" s="55"/>
      <c r="S30" s="55"/>
      <c r="T30" s="55"/>
      <c r="U30" s="55"/>
      <c r="V30" s="55"/>
      <c r="W30" s="55"/>
      <c r="X30" s="17">
        <f>SUM(O30)</f>
        <v>247420.32</v>
      </c>
    </row>
    <row r="31" spans="1:25" s="28" customFormat="1" ht="14.25" hidden="1" customHeight="1" x14ac:dyDescent="0.35">
      <c r="A31" s="27" t="s">
        <v>16</v>
      </c>
      <c r="B31" s="26" t="s">
        <v>56</v>
      </c>
      <c r="C31" s="43" t="s">
        <v>80</v>
      </c>
      <c r="D31" s="43" t="s">
        <v>81</v>
      </c>
      <c r="E31" s="16" t="s">
        <v>82</v>
      </c>
      <c r="F31" s="26">
        <v>17.207000000000001</v>
      </c>
      <c r="G31" s="64" t="s">
        <v>133</v>
      </c>
      <c r="H31" s="23"/>
      <c r="I31" s="23"/>
      <c r="J31" s="55"/>
      <c r="K31" s="55"/>
      <c r="L31" s="55"/>
      <c r="M31" s="55"/>
      <c r="N31" s="55"/>
      <c r="O31" s="55">
        <v>1</v>
      </c>
      <c r="P31" s="55"/>
      <c r="Q31" s="55"/>
      <c r="R31" s="55"/>
      <c r="S31" s="55"/>
      <c r="T31" s="55"/>
      <c r="U31" s="55"/>
      <c r="V31" s="55"/>
      <c r="W31" s="55"/>
      <c r="X31" s="17">
        <f t="shared" ref="X31:X33" si="1">SUM(O31)</f>
        <v>1</v>
      </c>
    </row>
    <row r="32" spans="1:25" s="28" customFormat="1" ht="14.25" hidden="1" customHeight="1" x14ac:dyDescent="0.35">
      <c r="A32" s="27" t="s">
        <v>17</v>
      </c>
      <c r="B32" s="26" t="s">
        <v>53</v>
      </c>
      <c r="C32" s="43" t="s">
        <v>80</v>
      </c>
      <c r="D32" s="43" t="s">
        <v>81</v>
      </c>
      <c r="E32" s="16" t="s">
        <v>83</v>
      </c>
      <c r="F32" s="26" t="s">
        <v>18</v>
      </c>
      <c r="G32" s="64" t="s">
        <v>133</v>
      </c>
      <c r="H32" s="23"/>
      <c r="I32" s="23"/>
      <c r="J32" s="55"/>
      <c r="K32" s="55"/>
      <c r="L32" s="55"/>
      <c r="M32" s="55"/>
      <c r="N32" s="55"/>
      <c r="O32" s="55">
        <f>34423-1</f>
        <v>34422</v>
      </c>
      <c r="P32" s="55"/>
      <c r="Q32" s="55"/>
      <c r="R32" s="55"/>
      <c r="S32" s="55"/>
      <c r="T32" s="55"/>
      <c r="U32" s="55"/>
      <c r="V32" s="55"/>
      <c r="W32" s="55"/>
      <c r="X32" s="17">
        <f t="shared" si="1"/>
        <v>34422</v>
      </c>
    </row>
    <row r="33" spans="1:24" s="28" customFormat="1" ht="14.25" hidden="1" customHeight="1" x14ac:dyDescent="0.35">
      <c r="A33" s="27" t="s">
        <v>17</v>
      </c>
      <c r="B33" s="26" t="s">
        <v>56</v>
      </c>
      <c r="C33" s="43" t="s">
        <v>80</v>
      </c>
      <c r="D33" s="43" t="s">
        <v>81</v>
      </c>
      <c r="E33" s="16" t="s">
        <v>83</v>
      </c>
      <c r="F33" s="26" t="s">
        <v>18</v>
      </c>
      <c r="G33" s="64" t="s">
        <v>133</v>
      </c>
      <c r="H33" s="23"/>
      <c r="I33" s="23"/>
      <c r="J33" s="55"/>
      <c r="K33" s="55"/>
      <c r="L33" s="55"/>
      <c r="M33" s="55"/>
      <c r="N33" s="55"/>
      <c r="O33" s="55">
        <v>1</v>
      </c>
      <c r="P33" s="55"/>
      <c r="Q33" s="55"/>
      <c r="R33" s="55"/>
      <c r="S33" s="55"/>
      <c r="T33" s="55"/>
      <c r="U33" s="55"/>
      <c r="V33" s="55"/>
      <c r="W33" s="55"/>
      <c r="X33" s="17">
        <f t="shared" si="1"/>
        <v>1</v>
      </c>
    </row>
    <row r="34" spans="1:24" s="28" customFormat="1" ht="14.5" hidden="1" x14ac:dyDescent="0.35">
      <c r="A34" s="83" t="s">
        <v>109</v>
      </c>
      <c r="B34" s="68" t="s">
        <v>43</v>
      </c>
      <c r="C34" s="84" t="s">
        <v>110</v>
      </c>
      <c r="D34" s="85" t="s">
        <v>111</v>
      </c>
      <c r="E34" s="85" t="s">
        <v>112</v>
      </c>
      <c r="F34" s="26" t="s">
        <v>14</v>
      </c>
      <c r="G34" s="40"/>
      <c r="H34" s="23"/>
      <c r="I34" s="23"/>
      <c r="J34" s="55"/>
      <c r="K34" s="55"/>
      <c r="L34" s="55"/>
      <c r="M34" s="55"/>
      <c r="N34" s="55"/>
      <c r="O34" s="55"/>
      <c r="P34" s="55"/>
      <c r="Q34" s="55"/>
      <c r="R34" s="55"/>
      <c r="S34" s="55"/>
      <c r="T34" s="55"/>
      <c r="U34" s="55"/>
      <c r="V34" s="55">
        <v>2000</v>
      </c>
      <c r="W34" s="55"/>
      <c r="X34" s="17">
        <f>V34</f>
        <v>2000</v>
      </c>
    </row>
    <row r="35" spans="1:24" s="28" customFormat="1" ht="14.5" hidden="1" x14ac:dyDescent="0.35">
      <c r="A35" s="83" t="s">
        <v>113</v>
      </c>
      <c r="B35" s="68" t="s">
        <v>43</v>
      </c>
      <c r="C35" s="86" t="s">
        <v>114</v>
      </c>
      <c r="D35" s="86" t="s">
        <v>115</v>
      </c>
      <c r="E35" s="85" t="s">
        <v>116</v>
      </c>
      <c r="F35" s="26" t="s">
        <v>14</v>
      </c>
      <c r="G35" s="40"/>
      <c r="H35" s="23"/>
      <c r="I35" s="23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5"/>
      <c r="U35" s="55"/>
      <c r="V35" s="55">
        <v>4365.3599999999997</v>
      </c>
      <c r="W35" s="55"/>
      <c r="X35" s="17">
        <f t="shared" ref="X35:X37" si="2">V35</f>
        <v>4365.3599999999997</v>
      </c>
    </row>
    <row r="36" spans="1:24" s="28" customFormat="1" ht="14.5" hidden="1" x14ac:dyDescent="0.35">
      <c r="A36" s="83" t="s">
        <v>117</v>
      </c>
      <c r="B36" s="68" t="s">
        <v>43</v>
      </c>
      <c r="C36" s="87" t="s">
        <v>118</v>
      </c>
      <c r="D36" s="87" t="s">
        <v>119</v>
      </c>
      <c r="E36" s="88" t="s">
        <v>120</v>
      </c>
      <c r="F36" s="26" t="s">
        <v>14</v>
      </c>
      <c r="G36" s="40"/>
      <c r="H36" s="23"/>
      <c r="I36" s="23"/>
      <c r="J36" s="55"/>
      <c r="K36" s="55"/>
      <c r="L36" s="55"/>
      <c r="M36" s="55"/>
      <c r="N36" s="55"/>
      <c r="O36" s="55"/>
      <c r="P36" s="55"/>
      <c r="Q36" s="55"/>
      <c r="R36" s="55"/>
      <c r="S36" s="55"/>
      <c r="T36" s="55"/>
      <c r="U36" s="55"/>
      <c r="V36" s="55">
        <v>5820.48</v>
      </c>
      <c r="W36" s="55"/>
      <c r="X36" s="17">
        <f t="shared" si="2"/>
        <v>5820.48</v>
      </c>
    </row>
    <row r="37" spans="1:24" s="28" customFormat="1" ht="14.5" hidden="1" x14ac:dyDescent="0.35">
      <c r="A37" s="83" t="s">
        <v>121</v>
      </c>
      <c r="B37" s="68" t="s">
        <v>43</v>
      </c>
      <c r="C37" s="89" t="s">
        <v>122</v>
      </c>
      <c r="D37" s="89" t="s">
        <v>123</v>
      </c>
      <c r="E37" s="90" t="s">
        <v>124</v>
      </c>
      <c r="F37" s="26" t="s">
        <v>14</v>
      </c>
      <c r="G37" s="40"/>
      <c r="H37" s="23"/>
      <c r="I37" s="23"/>
      <c r="J37" s="55"/>
      <c r="K37" s="55"/>
      <c r="L37" s="55"/>
      <c r="M37" s="55"/>
      <c r="N37" s="55"/>
      <c r="O37" s="55"/>
      <c r="P37" s="55"/>
      <c r="Q37" s="55"/>
      <c r="R37" s="55"/>
      <c r="S37" s="55"/>
      <c r="T37" s="55"/>
      <c r="U37" s="55"/>
      <c r="V37" s="55">
        <v>5494.58</v>
      </c>
      <c r="W37" s="55"/>
      <c r="X37" s="17">
        <f t="shared" si="2"/>
        <v>5494.58</v>
      </c>
    </row>
    <row r="38" spans="1:24" s="28" customFormat="1" ht="14.25" hidden="1" customHeight="1" x14ac:dyDescent="0.35">
      <c r="A38" s="27"/>
      <c r="B38" s="58"/>
      <c r="C38" s="59"/>
      <c r="D38" s="16"/>
      <c r="E38" s="59"/>
      <c r="F38" s="26"/>
      <c r="G38" s="40"/>
      <c r="H38" s="23"/>
      <c r="I38" s="23"/>
      <c r="J38" s="55"/>
      <c r="K38" s="55"/>
      <c r="L38" s="55"/>
      <c r="M38" s="55"/>
      <c r="N38" s="55"/>
      <c r="O38" s="55"/>
      <c r="P38" s="55"/>
      <c r="Q38" s="55"/>
      <c r="R38" s="55"/>
      <c r="S38" s="55"/>
      <c r="T38" s="55"/>
      <c r="U38" s="55"/>
      <c r="V38" s="55"/>
      <c r="W38" s="55"/>
      <c r="X38" s="17"/>
    </row>
    <row r="39" spans="1:24" s="28" customFormat="1" ht="14.25" hidden="1" customHeight="1" x14ac:dyDescent="0.35">
      <c r="A39" s="27"/>
      <c r="B39" s="58"/>
      <c r="C39" s="59"/>
      <c r="D39" s="16"/>
      <c r="E39" s="59"/>
      <c r="F39" s="26"/>
      <c r="G39" s="40"/>
      <c r="H39" s="23"/>
      <c r="I39" s="23"/>
      <c r="J39" s="55"/>
      <c r="K39" s="55"/>
      <c r="L39" s="55"/>
      <c r="M39" s="55"/>
      <c r="N39" s="55"/>
      <c r="O39" s="55"/>
      <c r="P39" s="55"/>
      <c r="Q39" s="55"/>
      <c r="R39" s="55"/>
      <c r="S39" s="55"/>
      <c r="T39" s="55"/>
      <c r="U39" s="55"/>
      <c r="V39" s="55"/>
      <c r="W39" s="55"/>
      <c r="X39" s="33"/>
    </row>
    <row r="40" spans="1:24" s="28" customFormat="1" ht="14.25" hidden="1" customHeight="1" x14ac:dyDescent="0.35">
      <c r="A40" s="31"/>
      <c r="B40" s="26"/>
      <c r="C40" s="43"/>
      <c r="D40" s="43"/>
      <c r="E40" s="16"/>
      <c r="F40" s="26"/>
      <c r="G40" s="40"/>
      <c r="H40" s="23"/>
      <c r="I40" s="23"/>
      <c r="J40" s="55"/>
      <c r="K40" s="55"/>
      <c r="L40" s="55"/>
      <c r="M40" s="55"/>
      <c r="N40" s="55"/>
      <c r="O40" s="55"/>
      <c r="P40" s="55"/>
      <c r="Q40" s="55"/>
      <c r="R40" s="55"/>
      <c r="S40" s="55"/>
      <c r="T40" s="55"/>
      <c r="U40" s="55"/>
      <c r="V40" s="55"/>
      <c r="W40" s="55"/>
      <c r="X40" s="33"/>
    </row>
    <row r="41" spans="1:24" s="28" customFormat="1" ht="14.5" hidden="1" x14ac:dyDescent="0.35">
      <c r="A41" s="51" t="s">
        <v>22</v>
      </c>
      <c r="B41" s="26"/>
      <c r="C41" s="65"/>
      <c r="D41" s="43"/>
      <c r="E41" s="16"/>
      <c r="F41" s="26" t="s">
        <v>14</v>
      </c>
      <c r="G41" s="40"/>
      <c r="H41" s="23"/>
      <c r="I41" s="23"/>
      <c r="J41" s="55"/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33">
        <f>SUM(H41:H41)</f>
        <v>0</v>
      </c>
    </row>
    <row r="42" spans="1:24" s="28" customFormat="1" ht="14.5" hidden="1" x14ac:dyDescent="0.35">
      <c r="A42" s="51" t="s">
        <v>27</v>
      </c>
      <c r="B42" s="68" t="s">
        <v>28</v>
      </c>
      <c r="C42" s="16" t="s">
        <v>29</v>
      </c>
      <c r="D42" s="43" t="s">
        <v>23</v>
      </c>
      <c r="E42" s="16" t="s">
        <v>24</v>
      </c>
      <c r="F42" s="26">
        <v>10.561</v>
      </c>
      <c r="G42" s="40"/>
      <c r="H42" s="55">
        <v>4862.01</v>
      </c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5"/>
      <c r="T42" s="55"/>
      <c r="U42" s="55"/>
      <c r="V42" s="55"/>
      <c r="W42" s="55"/>
      <c r="X42" s="33">
        <f>SUM(H42:H42)</f>
        <v>4862.01</v>
      </c>
    </row>
    <row r="43" spans="1:24" s="28" customFormat="1" ht="14.25" hidden="1" customHeight="1" x14ac:dyDescent="0.35">
      <c r="A43" s="27" t="s">
        <v>32</v>
      </c>
      <c r="B43" s="68" t="s">
        <v>43</v>
      </c>
      <c r="C43" s="16" t="s">
        <v>33</v>
      </c>
      <c r="D43" s="16" t="s">
        <v>34</v>
      </c>
      <c r="E43" s="16" t="s">
        <v>35</v>
      </c>
      <c r="F43" s="26" t="s">
        <v>14</v>
      </c>
      <c r="G43" s="40"/>
      <c r="H43" s="23"/>
      <c r="I43" s="23">
        <v>18683.141026443242</v>
      </c>
      <c r="J43" s="55"/>
      <c r="K43" s="55"/>
      <c r="L43" s="55"/>
      <c r="M43" s="55"/>
      <c r="N43" s="55"/>
      <c r="O43" s="55"/>
      <c r="P43" s="55"/>
      <c r="Q43" s="55"/>
      <c r="R43" s="55"/>
      <c r="S43" s="55"/>
      <c r="T43" s="55">
        <v>10500</v>
      </c>
      <c r="U43" s="55"/>
      <c r="V43" s="55"/>
      <c r="W43" s="55"/>
      <c r="X43" s="33">
        <f>SUM(I43:T43)</f>
        <v>29183.141026443242</v>
      </c>
    </row>
    <row r="44" spans="1:24" s="28" customFormat="1" ht="14.25" customHeight="1" x14ac:dyDescent="0.35">
      <c r="A44" s="27" t="s">
        <v>127</v>
      </c>
      <c r="B44" s="68" t="s">
        <v>43</v>
      </c>
      <c r="C44" s="34" t="s">
        <v>135</v>
      </c>
      <c r="D44" s="16" t="s">
        <v>136</v>
      </c>
      <c r="E44" s="35" t="s">
        <v>137</v>
      </c>
      <c r="F44" s="93">
        <v>17.285</v>
      </c>
      <c r="G44" s="40"/>
      <c r="H44" s="23"/>
      <c r="I44" s="23"/>
      <c r="J44" s="55"/>
      <c r="K44" s="55"/>
      <c r="L44" s="55"/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55">
        <v>69085</v>
      </c>
      <c r="X44" s="17">
        <f>SUM(W44)</f>
        <v>69085</v>
      </c>
    </row>
    <row r="45" spans="1:24" s="28" customFormat="1" ht="14.25" customHeight="1" x14ac:dyDescent="0.35">
      <c r="A45" s="27"/>
      <c r="B45" s="40"/>
      <c r="C45" s="41"/>
      <c r="D45" s="41"/>
      <c r="E45" s="52"/>
      <c r="F45" s="40"/>
      <c r="G45" s="40"/>
      <c r="H45" s="23"/>
      <c r="I45" s="23"/>
      <c r="J45" s="55"/>
      <c r="K45" s="55"/>
      <c r="L45" s="55"/>
      <c r="M45" s="55"/>
      <c r="N45" s="55"/>
      <c r="O45" s="55"/>
      <c r="P45" s="55"/>
      <c r="Q45" s="55"/>
      <c r="R45" s="55"/>
      <c r="S45" s="55"/>
      <c r="T45" s="55"/>
      <c r="U45" s="55"/>
      <c r="V45" s="55"/>
      <c r="W45" s="55"/>
      <c r="X45" s="33">
        <f t="shared" ref="X45:X58" si="3">SUM(H45:H45)</f>
        <v>0</v>
      </c>
    </row>
    <row r="46" spans="1:24" s="28" customFormat="1" ht="14" hidden="1" customHeight="1" x14ac:dyDescent="0.35">
      <c r="A46" s="22" t="s">
        <v>8</v>
      </c>
      <c r="B46" s="40"/>
      <c r="C46" s="41"/>
      <c r="D46" s="41"/>
      <c r="E46" s="52"/>
      <c r="F46" s="40"/>
      <c r="G46" s="40"/>
      <c r="H46" s="23"/>
      <c r="I46" s="23"/>
      <c r="J46" s="55"/>
      <c r="K46" s="55"/>
      <c r="L46" s="55"/>
      <c r="M46" s="55"/>
      <c r="N46" s="55"/>
      <c r="O46" s="55"/>
      <c r="P46" s="55"/>
      <c r="Q46" s="55"/>
      <c r="R46" s="55"/>
      <c r="S46" s="55"/>
      <c r="T46" s="55"/>
      <c r="U46" s="55"/>
      <c r="V46" s="55"/>
      <c r="W46" s="55"/>
      <c r="X46" s="33">
        <f t="shared" si="3"/>
        <v>0</v>
      </c>
    </row>
    <row r="47" spans="1:24" s="28" customFormat="1" ht="14.25" hidden="1" customHeight="1" x14ac:dyDescent="0.35">
      <c r="A47" s="16" t="s">
        <v>20</v>
      </c>
      <c r="B47" s="40"/>
      <c r="C47" s="41"/>
      <c r="D47" s="41"/>
      <c r="E47" s="52"/>
      <c r="F47" s="40"/>
      <c r="G47" s="40"/>
      <c r="H47" s="23"/>
      <c r="I47" s="23"/>
      <c r="J47" s="55"/>
      <c r="K47" s="55"/>
      <c r="L47" s="55"/>
      <c r="M47" s="55"/>
      <c r="N47" s="55"/>
      <c r="O47" s="55"/>
      <c r="P47" s="55"/>
      <c r="Q47" s="55"/>
      <c r="R47" s="55"/>
      <c r="S47" s="55"/>
      <c r="T47" s="55"/>
      <c r="U47" s="55"/>
      <c r="V47" s="55"/>
      <c r="W47" s="55"/>
      <c r="X47" s="33">
        <f t="shared" si="3"/>
        <v>0</v>
      </c>
    </row>
    <row r="48" spans="1:24" s="28" customFormat="1" ht="14.25" hidden="1" customHeight="1" x14ac:dyDescent="0.35">
      <c r="A48" s="44" t="s">
        <v>19</v>
      </c>
      <c r="B48" s="26"/>
      <c r="C48" s="34"/>
      <c r="D48" s="34"/>
      <c r="E48" s="35"/>
      <c r="F48" s="43">
        <v>17.800999999999998</v>
      </c>
      <c r="G48" s="64" t="s">
        <v>134</v>
      </c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33">
        <f t="shared" si="3"/>
        <v>0</v>
      </c>
    </row>
    <row r="49" spans="1:25" s="28" customFormat="1" ht="14.25" hidden="1" customHeight="1" x14ac:dyDescent="0.35">
      <c r="A49" s="44" t="s">
        <v>19</v>
      </c>
      <c r="B49" s="26"/>
      <c r="C49" s="34"/>
      <c r="D49" s="34"/>
      <c r="E49" s="35"/>
      <c r="F49" s="43">
        <v>17.800999999999998</v>
      </c>
      <c r="G49" s="64" t="s">
        <v>134</v>
      </c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55"/>
      <c r="U49" s="55"/>
      <c r="V49" s="55"/>
      <c r="W49" s="55"/>
      <c r="X49" s="33">
        <f t="shared" si="3"/>
        <v>0</v>
      </c>
    </row>
    <row r="50" spans="1:25" s="28" customFormat="1" ht="14.25" hidden="1" customHeight="1" x14ac:dyDescent="0.35">
      <c r="A50" s="44"/>
      <c r="B50" s="26"/>
      <c r="C50" s="16"/>
      <c r="D50" s="59"/>
      <c r="E50" s="63"/>
      <c r="F50" s="16">
        <v>17.225000000000001</v>
      </c>
      <c r="G50" s="42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33">
        <f t="shared" si="3"/>
        <v>0</v>
      </c>
      <c r="Y50" s="60"/>
    </row>
    <row r="51" spans="1:25" s="28" customFormat="1" ht="14.5" hidden="1" x14ac:dyDescent="0.35">
      <c r="A51" s="27"/>
      <c r="B51" s="26"/>
      <c r="C51" s="41"/>
      <c r="D51" s="41"/>
      <c r="E51" s="41"/>
      <c r="F51" s="26"/>
      <c r="G51" s="40"/>
      <c r="H51" s="55"/>
      <c r="I51" s="55"/>
      <c r="J51" s="55"/>
      <c r="K51" s="55"/>
      <c r="L51" s="55"/>
      <c r="M51" s="55"/>
      <c r="N51" s="55"/>
      <c r="O51" s="55"/>
      <c r="P51" s="55"/>
      <c r="Q51" s="55"/>
      <c r="R51" s="55"/>
      <c r="S51" s="55"/>
      <c r="T51" s="55"/>
      <c r="U51" s="55"/>
      <c r="V51" s="55"/>
      <c r="W51" s="55"/>
      <c r="X51" s="33">
        <f t="shared" si="3"/>
        <v>0</v>
      </c>
    </row>
    <row r="52" spans="1:25" s="28" customFormat="1" ht="14.5" hidden="1" x14ac:dyDescent="0.35">
      <c r="A52" s="27"/>
      <c r="B52" s="40"/>
      <c r="C52" s="41"/>
      <c r="D52" s="41"/>
      <c r="E52" s="41"/>
      <c r="F52" s="40"/>
      <c r="G52" s="40"/>
      <c r="H52" s="55"/>
      <c r="I52" s="55"/>
      <c r="J52" s="55"/>
      <c r="K52" s="55"/>
      <c r="L52" s="55"/>
      <c r="M52" s="55"/>
      <c r="N52" s="55"/>
      <c r="O52" s="55"/>
      <c r="P52" s="55"/>
      <c r="Q52" s="55"/>
      <c r="R52" s="55"/>
      <c r="S52" s="55"/>
      <c r="T52" s="55"/>
      <c r="U52" s="55"/>
      <c r="V52" s="55"/>
      <c r="W52" s="55"/>
      <c r="X52" s="33">
        <f t="shared" si="3"/>
        <v>0</v>
      </c>
    </row>
    <row r="53" spans="1:25" s="28" customFormat="1" ht="14.25" hidden="1" customHeight="1" x14ac:dyDescent="0.35">
      <c r="A53" s="39"/>
      <c r="B53" s="40"/>
      <c r="C53" s="41"/>
      <c r="D53" s="41"/>
      <c r="E53" s="41"/>
      <c r="F53" s="42"/>
      <c r="G53" s="42"/>
      <c r="H53" s="55"/>
      <c r="I53" s="55"/>
      <c r="J53" s="55"/>
      <c r="K53" s="55"/>
      <c r="L53" s="55"/>
      <c r="M53" s="55"/>
      <c r="N53" s="55"/>
      <c r="O53" s="55"/>
      <c r="P53" s="55"/>
      <c r="Q53" s="55"/>
      <c r="R53" s="55"/>
      <c r="S53" s="55"/>
      <c r="T53" s="55"/>
      <c r="U53" s="55"/>
      <c r="V53" s="55"/>
      <c r="W53" s="55"/>
      <c r="X53" s="33">
        <f t="shared" si="3"/>
        <v>0</v>
      </c>
    </row>
    <row r="54" spans="1:25" s="28" customFormat="1" ht="14.25" hidden="1" customHeight="1" x14ac:dyDescent="0.35">
      <c r="A54" s="39"/>
      <c r="B54" s="40"/>
      <c r="C54" s="41"/>
      <c r="D54" s="41"/>
      <c r="E54" s="41"/>
      <c r="F54" s="42"/>
      <c r="G54" s="42"/>
      <c r="H54" s="55"/>
      <c r="I54" s="55"/>
      <c r="J54" s="55"/>
      <c r="K54" s="55"/>
      <c r="L54" s="55"/>
      <c r="M54" s="55"/>
      <c r="N54" s="55"/>
      <c r="O54" s="55"/>
      <c r="P54" s="55"/>
      <c r="Q54" s="55"/>
      <c r="R54" s="55"/>
      <c r="S54" s="55"/>
      <c r="T54" s="55"/>
      <c r="U54" s="55"/>
      <c r="V54" s="55"/>
      <c r="W54" s="55"/>
      <c r="X54" s="33">
        <f t="shared" si="3"/>
        <v>0</v>
      </c>
    </row>
    <row r="55" spans="1:25" s="28" customFormat="1" ht="14.25" hidden="1" customHeight="1" x14ac:dyDescent="0.35">
      <c r="A55" s="22" t="s">
        <v>8</v>
      </c>
      <c r="B55" s="40"/>
      <c r="C55" s="41"/>
      <c r="D55" s="41"/>
      <c r="E55" s="41"/>
      <c r="F55" s="42"/>
      <c r="G55" s="42"/>
      <c r="H55" s="55"/>
      <c r="I55" s="55"/>
      <c r="J55" s="55"/>
      <c r="K55" s="55"/>
      <c r="L55" s="55"/>
      <c r="M55" s="55"/>
      <c r="N55" s="55"/>
      <c r="O55" s="55"/>
      <c r="P55" s="55"/>
      <c r="Q55" s="55"/>
      <c r="R55" s="55"/>
      <c r="S55" s="55"/>
      <c r="T55" s="55"/>
      <c r="U55" s="55"/>
      <c r="V55" s="55"/>
      <c r="W55" s="55"/>
      <c r="X55" s="33">
        <f t="shared" si="3"/>
        <v>0</v>
      </c>
    </row>
    <row r="56" spans="1:25" s="28" customFormat="1" ht="14.25" hidden="1" customHeight="1" x14ac:dyDescent="0.35">
      <c r="A56" s="16" t="s">
        <v>49</v>
      </c>
      <c r="B56" s="40"/>
      <c r="C56" s="41"/>
      <c r="D56" s="41"/>
      <c r="E56" s="41"/>
      <c r="F56" s="42"/>
      <c r="G56" s="42"/>
      <c r="H56" s="55"/>
      <c r="I56" s="55"/>
      <c r="J56" s="55"/>
      <c r="K56" s="55"/>
      <c r="L56" s="55"/>
      <c r="M56" s="55"/>
      <c r="N56" s="55"/>
      <c r="O56" s="55"/>
      <c r="P56" s="55"/>
      <c r="Q56" s="55"/>
      <c r="R56" s="55"/>
      <c r="S56" s="55"/>
      <c r="T56" s="55"/>
      <c r="U56" s="55"/>
      <c r="V56" s="55"/>
      <c r="W56" s="55"/>
      <c r="X56" s="33">
        <f t="shared" si="3"/>
        <v>0</v>
      </c>
    </row>
    <row r="57" spans="1:25" s="28" customFormat="1" ht="14.25" hidden="1" customHeight="1" x14ac:dyDescent="0.35">
      <c r="A57" s="76" t="s">
        <v>52</v>
      </c>
      <c r="B57" s="26" t="s">
        <v>53</v>
      </c>
      <c r="C57" s="16" t="s">
        <v>54</v>
      </c>
      <c r="D57" s="77" t="s">
        <v>55</v>
      </c>
      <c r="E57" s="77">
        <v>6501</v>
      </c>
      <c r="F57" s="26">
        <v>17.259</v>
      </c>
      <c r="G57" s="92" t="s">
        <v>132</v>
      </c>
      <c r="H57" s="55"/>
      <c r="I57" s="55"/>
      <c r="J57" s="55"/>
      <c r="K57" s="55">
        <f>496882-1</f>
        <v>496881</v>
      </c>
      <c r="L57" s="55"/>
      <c r="M57" s="55"/>
      <c r="N57" s="55"/>
      <c r="O57" s="55"/>
      <c r="P57" s="55"/>
      <c r="Q57" s="55"/>
      <c r="R57" s="55"/>
      <c r="S57" s="55"/>
      <c r="T57" s="55"/>
      <c r="U57" s="55"/>
      <c r="V57" s="55"/>
      <c r="W57" s="55"/>
      <c r="X57" s="33">
        <f t="shared" si="3"/>
        <v>0</v>
      </c>
    </row>
    <row r="58" spans="1:25" s="28" customFormat="1" ht="14.25" hidden="1" customHeight="1" x14ac:dyDescent="0.35">
      <c r="A58" s="76" t="s">
        <v>52</v>
      </c>
      <c r="B58" s="26" t="s">
        <v>56</v>
      </c>
      <c r="C58" s="16" t="s">
        <v>54</v>
      </c>
      <c r="D58" s="77" t="s">
        <v>55</v>
      </c>
      <c r="E58" s="77">
        <v>6501</v>
      </c>
      <c r="F58" s="26">
        <v>17.259</v>
      </c>
      <c r="G58" s="92" t="s">
        <v>132</v>
      </c>
      <c r="H58" s="55"/>
      <c r="I58" s="55"/>
      <c r="J58" s="55"/>
      <c r="K58" s="55">
        <v>1</v>
      </c>
      <c r="L58" s="55"/>
      <c r="M58" s="55"/>
      <c r="N58" s="55"/>
      <c r="O58" s="55"/>
      <c r="P58" s="55"/>
      <c r="Q58" s="55"/>
      <c r="R58" s="55"/>
      <c r="S58" s="55"/>
      <c r="T58" s="55"/>
      <c r="U58" s="55"/>
      <c r="V58" s="55"/>
      <c r="W58" s="55"/>
      <c r="X58" s="33">
        <f t="shared" si="3"/>
        <v>0</v>
      </c>
    </row>
    <row r="59" spans="1:25" s="28" customFormat="1" ht="14.25" hidden="1" customHeight="1" x14ac:dyDescent="0.35">
      <c r="A59" s="27" t="s">
        <v>74</v>
      </c>
      <c r="B59" s="26" t="s">
        <v>53</v>
      </c>
      <c r="C59" s="59" t="s">
        <v>75</v>
      </c>
      <c r="D59" s="32" t="s">
        <v>76</v>
      </c>
      <c r="E59" s="32">
        <v>6502</v>
      </c>
      <c r="F59" s="16">
        <v>17.257999999999999</v>
      </c>
      <c r="G59" s="92" t="s">
        <v>132</v>
      </c>
      <c r="H59" s="55"/>
      <c r="I59" s="55"/>
      <c r="J59" s="55"/>
      <c r="K59" s="55"/>
      <c r="L59" s="55"/>
      <c r="M59" s="55"/>
      <c r="N59" s="55">
        <f>91826-1</f>
        <v>91825</v>
      </c>
      <c r="O59" s="55"/>
      <c r="P59" s="55"/>
      <c r="Q59" s="55"/>
      <c r="R59" s="55"/>
      <c r="S59" s="55"/>
      <c r="T59" s="55"/>
      <c r="U59" s="55"/>
      <c r="V59" s="55"/>
      <c r="W59" s="55"/>
      <c r="X59" s="17">
        <f>SUM(N59)</f>
        <v>91825</v>
      </c>
    </row>
    <row r="60" spans="1:25" s="28" customFormat="1" ht="14.25" hidden="1" customHeight="1" x14ac:dyDescent="0.35">
      <c r="A60" s="27" t="s">
        <v>74</v>
      </c>
      <c r="B60" s="26" t="s">
        <v>56</v>
      </c>
      <c r="C60" s="59" t="s">
        <v>75</v>
      </c>
      <c r="D60" s="32" t="s">
        <v>76</v>
      </c>
      <c r="E60" s="32">
        <v>6502</v>
      </c>
      <c r="F60" s="16">
        <v>17.257999999999999</v>
      </c>
      <c r="G60" s="92" t="s">
        <v>132</v>
      </c>
      <c r="H60" s="55"/>
      <c r="I60" s="55"/>
      <c r="J60" s="55"/>
      <c r="K60" s="55"/>
      <c r="L60" s="55"/>
      <c r="M60" s="55"/>
      <c r="N60" s="55">
        <v>1</v>
      </c>
      <c r="O60" s="55"/>
      <c r="P60" s="55"/>
      <c r="Q60" s="55"/>
      <c r="R60" s="55"/>
      <c r="S60" s="55"/>
      <c r="T60" s="55"/>
      <c r="U60" s="55"/>
      <c r="V60" s="55"/>
      <c r="W60" s="55"/>
      <c r="X60" s="17">
        <f>SUM(N60)</f>
        <v>1</v>
      </c>
    </row>
    <row r="61" spans="1:25" s="28" customFormat="1" ht="14.25" hidden="1" customHeight="1" x14ac:dyDescent="0.35">
      <c r="A61" s="27"/>
      <c r="B61" s="26"/>
      <c r="C61" s="59"/>
      <c r="D61" s="32"/>
      <c r="E61" s="32"/>
      <c r="F61" s="16"/>
      <c r="G61" s="92"/>
      <c r="H61" s="55"/>
      <c r="I61" s="55"/>
      <c r="J61" s="55"/>
      <c r="K61" s="55"/>
      <c r="L61" s="55"/>
      <c r="M61" s="55"/>
      <c r="N61" s="55"/>
      <c r="O61" s="55"/>
      <c r="P61" s="55"/>
      <c r="Q61" s="55"/>
      <c r="R61" s="55"/>
      <c r="S61" s="55"/>
      <c r="T61" s="55"/>
      <c r="U61" s="55"/>
      <c r="V61" s="55"/>
      <c r="W61" s="55"/>
      <c r="X61" s="17"/>
    </row>
    <row r="62" spans="1:25" s="28" customFormat="1" ht="14.25" hidden="1" customHeight="1" x14ac:dyDescent="0.35">
      <c r="A62" s="27" t="s">
        <v>74</v>
      </c>
      <c r="B62" s="26" t="s">
        <v>87</v>
      </c>
      <c r="C62" s="16" t="s">
        <v>96</v>
      </c>
      <c r="D62" s="32" t="s">
        <v>76</v>
      </c>
      <c r="E62" s="32">
        <v>6502</v>
      </c>
      <c r="F62" s="16">
        <v>17.257999999999999</v>
      </c>
      <c r="G62" s="92" t="s">
        <v>132</v>
      </c>
      <c r="H62" s="55"/>
      <c r="I62" s="55"/>
      <c r="J62" s="55"/>
      <c r="K62" s="55"/>
      <c r="L62" s="55"/>
      <c r="M62" s="55"/>
      <c r="N62" s="55"/>
      <c r="O62" s="55"/>
      <c r="P62" s="55"/>
      <c r="Q62" s="55"/>
      <c r="R62" s="55">
        <f>372272.58-1</f>
        <v>372271.58</v>
      </c>
      <c r="S62" s="55"/>
      <c r="T62" s="55"/>
      <c r="U62" s="55"/>
      <c r="V62" s="55"/>
      <c r="W62" s="55"/>
      <c r="X62" s="17">
        <f>SUM(Q62:R62)</f>
        <v>372271.58</v>
      </c>
    </row>
    <row r="63" spans="1:25" s="28" customFormat="1" ht="14.25" hidden="1" customHeight="1" x14ac:dyDescent="0.35">
      <c r="A63" s="27" t="s">
        <v>74</v>
      </c>
      <c r="B63" s="26" t="s">
        <v>56</v>
      </c>
      <c r="C63" s="16" t="s">
        <v>96</v>
      </c>
      <c r="D63" s="32" t="s">
        <v>76</v>
      </c>
      <c r="E63" s="32">
        <v>6502</v>
      </c>
      <c r="F63" s="16">
        <v>17.257999999999999</v>
      </c>
      <c r="G63" s="92" t="s">
        <v>132</v>
      </c>
      <c r="H63" s="55"/>
      <c r="I63" s="55"/>
      <c r="J63" s="55"/>
      <c r="K63" s="55"/>
      <c r="L63" s="55"/>
      <c r="M63" s="55"/>
      <c r="N63" s="55"/>
      <c r="O63" s="55"/>
      <c r="P63" s="55"/>
      <c r="Q63" s="55"/>
      <c r="R63" s="55">
        <v>1</v>
      </c>
      <c r="S63" s="55"/>
      <c r="T63" s="55"/>
      <c r="U63" s="55"/>
      <c r="V63" s="55"/>
      <c r="W63" s="55"/>
      <c r="X63" s="17">
        <f>SUM(Q63:R63)</f>
        <v>1</v>
      </c>
    </row>
    <row r="64" spans="1:25" s="28" customFormat="1" ht="14.25" hidden="1" customHeight="1" x14ac:dyDescent="0.35">
      <c r="A64" s="27"/>
      <c r="B64" s="26"/>
      <c r="C64" s="59"/>
      <c r="D64" s="32"/>
      <c r="E64" s="32"/>
      <c r="F64" s="16"/>
      <c r="G64" s="92"/>
      <c r="H64" s="55"/>
      <c r="I64" s="55"/>
      <c r="J64" s="55"/>
      <c r="K64" s="55"/>
      <c r="L64" s="55"/>
      <c r="M64" s="55"/>
      <c r="N64" s="55"/>
      <c r="O64" s="55"/>
      <c r="P64" s="55"/>
      <c r="Q64" s="55"/>
      <c r="R64" s="55"/>
      <c r="S64" s="55"/>
      <c r="T64" s="55"/>
      <c r="U64" s="55"/>
      <c r="V64" s="55"/>
      <c r="W64" s="55"/>
      <c r="X64" s="17"/>
    </row>
    <row r="65" spans="1:25" s="28" customFormat="1" ht="14.25" hidden="1" customHeight="1" x14ac:dyDescent="0.35">
      <c r="A65" s="27" t="s">
        <v>61</v>
      </c>
      <c r="B65" s="26" t="s">
        <v>53</v>
      </c>
      <c r="C65" s="61" t="s">
        <v>62</v>
      </c>
      <c r="D65" s="32" t="s">
        <v>63</v>
      </c>
      <c r="E65" s="26">
        <v>6503</v>
      </c>
      <c r="F65" s="16">
        <v>17.277999999999999</v>
      </c>
      <c r="G65" s="92" t="s">
        <v>132</v>
      </c>
      <c r="H65" s="55"/>
      <c r="I65" s="55"/>
      <c r="J65" s="55"/>
      <c r="K65" s="55"/>
      <c r="L65" s="55">
        <f>110231-1</f>
        <v>110230</v>
      </c>
      <c r="M65" s="55"/>
      <c r="N65" s="55"/>
      <c r="O65" s="55"/>
      <c r="P65" s="55"/>
      <c r="Q65" s="55"/>
      <c r="R65" s="55"/>
      <c r="S65" s="55"/>
      <c r="T65" s="55"/>
      <c r="U65" s="55"/>
      <c r="V65" s="55"/>
      <c r="W65" s="55"/>
      <c r="X65" s="17">
        <f>SUM(L65)</f>
        <v>110230</v>
      </c>
    </row>
    <row r="66" spans="1:25" s="28" customFormat="1" ht="14.25" hidden="1" customHeight="1" x14ac:dyDescent="0.35">
      <c r="A66" s="27" t="s">
        <v>61</v>
      </c>
      <c r="B66" s="26" t="s">
        <v>56</v>
      </c>
      <c r="C66" s="61" t="s">
        <v>62</v>
      </c>
      <c r="D66" s="32" t="s">
        <v>63</v>
      </c>
      <c r="E66" s="26">
        <v>6503</v>
      </c>
      <c r="F66" s="16">
        <v>17.277999999999999</v>
      </c>
      <c r="G66" s="92" t="s">
        <v>132</v>
      </c>
      <c r="H66" s="55"/>
      <c r="I66" s="55"/>
      <c r="J66" s="55"/>
      <c r="K66" s="55"/>
      <c r="L66" s="55">
        <v>1</v>
      </c>
      <c r="M66" s="55"/>
      <c r="N66" s="55"/>
      <c r="O66" s="55"/>
      <c r="P66" s="55"/>
      <c r="Q66" s="55"/>
      <c r="R66" s="55"/>
      <c r="S66" s="55"/>
      <c r="T66" s="55"/>
      <c r="U66" s="55"/>
      <c r="V66" s="55"/>
      <c r="W66" s="55"/>
      <c r="X66" s="17">
        <f>SUM(L66)</f>
        <v>1</v>
      </c>
    </row>
    <row r="67" spans="1:25" s="28" customFormat="1" ht="14.25" hidden="1" customHeight="1" x14ac:dyDescent="0.35">
      <c r="A67" s="27"/>
      <c r="B67" s="58"/>
      <c r="C67" s="43"/>
      <c r="D67" s="16"/>
      <c r="E67" s="26"/>
      <c r="F67" s="16"/>
      <c r="G67" s="92"/>
      <c r="H67" s="55"/>
      <c r="I67" s="55"/>
      <c r="J67" s="55"/>
      <c r="K67" s="55"/>
      <c r="L67" s="55"/>
      <c r="M67" s="55"/>
      <c r="N67" s="55"/>
      <c r="O67" s="55"/>
      <c r="P67" s="55"/>
      <c r="Q67" s="55"/>
      <c r="R67" s="55"/>
      <c r="S67" s="55"/>
      <c r="T67" s="55"/>
      <c r="U67" s="55"/>
      <c r="V67" s="55"/>
      <c r="W67" s="55"/>
      <c r="X67" s="33">
        <f>SUM(H67:H67)</f>
        <v>0</v>
      </c>
      <c r="Y67" s="62"/>
    </row>
    <row r="68" spans="1:25" s="28" customFormat="1" ht="14.25" hidden="1" customHeight="1" x14ac:dyDescent="0.35">
      <c r="A68" s="27" t="s">
        <v>61</v>
      </c>
      <c r="B68" s="26" t="s">
        <v>87</v>
      </c>
      <c r="C68" s="16" t="s">
        <v>88</v>
      </c>
      <c r="D68" s="32" t="s">
        <v>63</v>
      </c>
      <c r="E68" s="77">
        <v>6503</v>
      </c>
      <c r="F68" s="16">
        <v>17.277999999999999</v>
      </c>
      <c r="G68" s="92" t="s">
        <v>132</v>
      </c>
      <c r="H68" s="55"/>
      <c r="I68" s="55"/>
      <c r="J68" s="55"/>
      <c r="K68" s="55"/>
      <c r="L68" s="55"/>
      <c r="M68" s="55"/>
      <c r="N68" s="55"/>
      <c r="O68" s="55"/>
      <c r="P68" s="55">
        <f>144400.4-1</f>
        <v>144399.4</v>
      </c>
      <c r="Q68" s="55"/>
      <c r="R68" s="55"/>
      <c r="S68" s="55"/>
      <c r="T68" s="55"/>
      <c r="U68" s="55"/>
      <c r="V68" s="55"/>
      <c r="W68" s="55"/>
      <c r="X68" s="17">
        <f>SUM(P68)</f>
        <v>144399.4</v>
      </c>
    </row>
    <row r="69" spans="1:25" s="28" customFormat="1" ht="14.25" hidden="1" customHeight="1" x14ac:dyDescent="0.35">
      <c r="A69" s="27" t="s">
        <v>61</v>
      </c>
      <c r="B69" s="26" t="s">
        <v>56</v>
      </c>
      <c r="C69" s="16" t="s">
        <v>88</v>
      </c>
      <c r="D69" s="32" t="s">
        <v>63</v>
      </c>
      <c r="E69" s="77">
        <v>6503</v>
      </c>
      <c r="F69" s="16">
        <v>17.277999999999999</v>
      </c>
      <c r="G69" s="92" t="s">
        <v>132</v>
      </c>
      <c r="H69" s="55"/>
      <c r="I69" s="55"/>
      <c r="J69" s="55"/>
      <c r="K69" s="55"/>
      <c r="L69" s="55"/>
      <c r="M69" s="55"/>
      <c r="N69" s="55"/>
      <c r="O69" s="55"/>
      <c r="P69" s="55">
        <v>1</v>
      </c>
      <c r="Q69" s="55"/>
      <c r="R69" s="55"/>
      <c r="S69" s="55"/>
      <c r="T69" s="55"/>
      <c r="U69" s="55"/>
      <c r="V69" s="55"/>
      <c r="W69" s="55"/>
      <c r="X69" s="17">
        <f>SUM(P69)</f>
        <v>1</v>
      </c>
      <c r="Y69" s="60">
        <f>SUM(X67:X69)</f>
        <v>144400.4</v>
      </c>
    </row>
    <row r="70" spans="1:25" s="28" customFormat="1" ht="14.25" hidden="1" customHeight="1" x14ac:dyDescent="0.35">
      <c r="A70" s="27"/>
      <c r="B70" s="26"/>
      <c r="C70" s="61"/>
      <c r="D70" s="16"/>
      <c r="E70" s="26"/>
      <c r="F70" s="16"/>
      <c r="G70" s="42"/>
      <c r="H70" s="55"/>
      <c r="I70" s="55"/>
      <c r="J70" s="55"/>
      <c r="K70" s="55"/>
      <c r="L70" s="55"/>
      <c r="M70" s="55"/>
      <c r="N70" s="55"/>
      <c r="O70" s="55"/>
      <c r="P70" s="55"/>
      <c r="Q70" s="55"/>
      <c r="R70" s="55"/>
      <c r="S70" s="55"/>
      <c r="T70" s="55"/>
      <c r="U70" s="55"/>
      <c r="V70" s="55"/>
      <c r="W70" s="55"/>
      <c r="X70" s="33">
        <f>SUM(H70:H70)</f>
        <v>0</v>
      </c>
    </row>
    <row r="71" spans="1:25" s="28" customFormat="1" ht="14.25" hidden="1" customHeight="1" x14ac:dyDescent="0.35">
      <c r="A71" s="27"/>
      <c r="B71" s="26"/>
      <c r="C71" s="61"/>
      <c r="D71" s="16"/>
      <c r="E71" s="26"/>
      <c r="F71" s="16"/>
      <c r="G71" s="42"/>
      <c r="H71" s="55"/>
      <c r="I71" s="55"/>
      <c r="J71" s="55"/>
      <c r="K71" s="55"/>
      <c r="L71" s="55"/>
      <c r="M71" s="55"/>
      <c r="N71" s="55"/>
      <c r="O71" s="55"/>
      <c r="P71" s="55"/>
      <c r="Q71" s="55"/>
      <c r="R71" s="55"/>
      <c r="S71" s="55"/>
      <c r="T71" s="55"/>
      <c r="U71" s="55"/>
      <c r="V71" s="55"/>
      <c r="W71" s="55"/>
      <c r="X71" s="33">
        <f>SUM(H71:H71)</f>
        <v>0</v>
      </c>
    </row>
    <row r="72" spans="1:25" s="28" customFormat="1" ht="14.25" hidden="1" customHeight="1" x14ac:dyDescent="0.35">
      <c r="A72" s="27"/>
      <c r="B72" s="26"/>
      <c r="C72" s="61"/>
      <c r="D72" s="16"/>
      <c r="E72" s="26"/>
      <c r="F72" s="16"/>
      <c r="G72" s="42"/>
      <c r="H72" s="55"/>
      <c r="I72" s="55"/>
      <c r="J72" s="55"/>
      <c r="K72" s="55"/>
      <c r="L72" s="55"/>
      <c r="M72" s="55"/>
      <c r="N72" s="55"/>
      <c r="O72" s="55"/>
      <c r="P72" s="55"/>
      <c r="Q72" s="55"/>
      <c r="R72" s="55"/>
      <c r="S72" s="55"/>
      <c r="T72" s="55"/>
      <c r="U72" s="55"/>
      <c r="V72" s="55"/>
      <c r="W72" s="55"/>
      <c r="X72" s="33">
        <f>SUM(H72:H72)</f>
        <v>0</v>
      </c>
    </row>
    <row r="73" spans="1:25" s="28" customFormat="1" ht="14.25" hidden="1" customHeight="1" x14ac:dyDescent="0.35">
      <c r="A73" s="27"/>
      <c r="B73" s="58"/>
      <c r="C73" s="43"/>
      <c r="D73" s="16"/>
      <c r="E73" s="26"/>
      <c r="F73" s="16"/>
      <c r="G73" s="42"/>
      <c r="H73" s="55"/>
      <c r="I73" s="55"/>
      <c r="J73" s="55"/>
      <c r="K73" s="55"/>
      <c r="L73" s="55"/>
      <c r="M73" s="55"/>
      <c r="N73" s="55"/>
      <c r="O73" s="55"/>
      <c r="P73" s="55"/>
      <c r="Q73" s="55"/>
      <c r="R73" s="55"/>
      <c r="S73" s="55"/>
      <c r="T73" s="55"/>
      <c r="U73" s="55"/>
      <c r="V73" s="55"/>
      <c r="W73" s="55"/>
      <c r="X73" s="33">
        <f t="shared" ref="X73:X82" si="4">SUM(H73:H73)</f>
        <v>0</v>
      </c>
      <c r="Y73" s="62"/>
    </row>
    <row r="74" spans="1:25" s="28" customFormat="1" ht="14.25" hidden="1" customHeight="1" x14ac:dyDescent="0.35">
      <c r="A74" s="27"/>
      <c r="B74" s="26"/>
      <c r="C74" s="43"/>
      <c r="D74" s="16"/>
      <c r="E74" s="26"/>
      <c r="F74" s="16"/>
      <c r="G74" s="42"/>
      <c r="H74" s="55"/>
      <c r="I74" s="55"/>
      <c r="J74" s="55"/>
      <c r="K74" s="55"/>
      <c r="L74" s="55"/>
      <c r="M74" s="55"/>
      <c r="N74" s="55"/>
      <c r="O74" s="55"/>
      <c r="P74" s="55"/>
      <c r="Q74" s="55"/>
      <c r="R74" s="55"/>
      <c r="S74" s="55"/>
      <c r="T74" s="55"/>
      <c r="U74" s="55"/>
      <c r="V74" s="55"/>
      <c r="W74" s="55"/>
      <c r="X74" s="33">
        <f t="shared" si="4"/>
        <v>0</v>
      </c>
    </row>
    <row r="75" spans="1:25" s="28" customFormat="1" ht="14.25" hidden="1" customHeight="1" x14ac:dyDescent="0.35">
      <c r="A75" s="27"/>
      <c r="B75" s="26"/>
      <c r="C75" s="43"/>
      <c r="D75" s="16"/>
      <c r="E75" s="26"/>
      <c r="F75" s="16"/>
      <c r="G75" s="42"/>
      <c r="H75" s="55"/>
      <c r="I75" s="55"/>
      <c r="J75" s="55"/>
      <c r="K75" s="55"/>
      <c r="L75" s="55"/>
      <c r="M75" s="55"/>
      <c r="N75" s="55"/>
      <c r="O75" s="55"/>
      <c r="P75" s="55"/>
      <c r="Q75" s="55"/>
      <c r="R75" s="55"/>
      <c r="S75" s="55"/>
      <c r="T75" s="55"/>
      <c r="U75" s="55"/>
      <c r="V75" s="55"/>
      <c r="W75" s="55"/>
      <c r="X75" s="33">
        <f t="shared" si="4"/>
        <v>0</v>
      </c>
      <c r="Y75" s="60">
        <f>SUM(X73:X75)</f>
        <v>0</v>
      </c>
    </row>
    <row r="76" spans="1:25" s="28" customFormat="1" ht="14.25" hidden="1" customHeight="1" x14ac:dyDescent="0.35">
      <c r="A76" s="27"/>
      <c r="B76" s="26"/>
      <c r="C76" s="16"/>
      <c r="D76" s="16"/>
      <c r="E76" s="26"/>
      <c r="F76" s="16"/>
      <c r="G76" s="42"/>
      <c r="H76" s="55"/>
      <c r="I76" s="55"/>
      <c r="J76" s="55"/>
      <c r="K76" s="55"/>
      <c r="L76" s="55"/>
      <c r="M76" s="55"/>
      <c r="N76" s="55"/>
      <c r="O76" s="55"/>
      <c r="P76" s="55"/>
      <c r="Q76" s="55"/>
      <c r="R76" s="55"/>
      <c r="S76" s="55"/>
      <c r="T76" s="55"/>
      <c r="U76" s="55"/>
      <c r="V76" s="55"/>
      <c r="W76" s="55"/>
      <c r="X76" s="33">
        <f t="shared" si="4"/>
        <v>0</v>
      </c>
    </row>
    <row r="77" spans="1:25" s="28" customFormat="1" ht="14.25" hidden="1" customHeight="1" x14ac:dyDescent="0.35">
      <c r="A77" s="27"/>
      <c r="B77" s="26"/>
      <c r="C77" s="16"/>
      <c r="D77" s="16"/>
      <c r="E77" s="26"/>
      <c r="F77" s="16"/>
      <c r="G77" s="42"/>
      <c r="H77" s="55"/>
      <c r="I77" s="55"/>
      <c r="J77" s="55"/>
      <c r="K77" s="55"/>
      <c r="L77" s="55"/>
      <c r="M77" s="55"/>
      <c r="N77" s="55"/>
      <c r="O77" s="55"/>
      <c r="P77" s="55"/>
      <c r="Q77" s="55"/>
      <c r="R77" s="55"/>
      <c r="S77" s="55"/>
      <c r="T77" s="55"/>
      <c r="U77" s="55"/>
      <c r="V77" s="55"/>
      <c r="W77" s="55"/>
      <c r="X77" s="33">
        <f t="shared" si="4"/>
        <v>0</v>
      </c>
    </row>
    <row r="78" spans="1:25" s="28" customFormat="1" ht="14.5" hidden="1" x14ac:dyDescent="0.35">
      <c r="A78" s="27"/>
      <c r="B78" s="26"/>
      <c r="C78" s="43"/>
      <c r="D78" s="16"/>
      <c r="E78" s="57"/>
      <c r="F78" s="16"/>
      <c r="G78" s="42"/>
      <c r="H78" s="55"/>
      <c r="I78" s="55"/>
      <c r="J78" s="55"/>
      <c r="K78" s="55"/>
      <c r="L78" s="55"/>
      <c r="M78" s="55"/>
      <c r="N78" s="55"/>
      <c r="O78" s="55"/>
      <c r="P78" s="55"/>
      <c r="Q78" s="55"/>
      <c r="R78" s="55"/>
      <c r="S78" s="55"/>
      <c r="T78" s="55"/>
      <c r="U78" s="55"/>
      <c r="V78" s="55"/>
      <c r="W78" s="55"/>
      <c r="X78" s="33">
        <f t="shared" si="4"/>
        <v>0</v>
      </c>
    </row>
    <row r="79" spans="1:25" s="28" customFormat="1" ht="14.5" hidden="1" x14ac:dyDescent="0.35">
      <c r="A79" s="27"/>
      <c r="B79" s="26"/>
      <c r="C79" s="57"/>
      <c r="D79" s="16"/>
      <c r="E79" s="57"/>
      <c r="F79" s="16"/>
      <c r="G79" s="42"/>
      <c r="H79" s="55"/>
      <c r="I79" s="55"/>
      <c r="J79" s="55"/>
      <c r="K79" s="55"/>
      <c r="L79" s="55"/>
      <c r="M79" s="55"/>
      <c r="N79" s="55"/>
      <c r="O79" s="55"/>
      <c r="P79" s="55"/>
      <c r="Q79" s="55"/>
      <c r="R79" s="55"/>
      <c r="S79" s="55"/>
      <c r="T79" s="55"/>
      <c r="U79" s="55"/>
      <c r="V79" s="55"/>
      <c r="W79" s="55"/>
      <c r="X79" s="33">
        <f t="shared" si="4"/>
        <v>0</v>
      </c>
    </row>
    <row r="80" spans="1:25" s="28" customFormat="1" ht="14.5" hidden="1" x14ac:dyDescent="0.35">
      <c r="A80" s="44"/>
      <c r="B80" s="58"/>
      <c r="C80" s="43"/>
      <c r="D80" s="16"/>
      <c r="E80" s="26"/>
      <c r="F80" s="16"/>
      <c r="G80" s="42"/>
      <c r="H80" s="55"/>
      <c r="I80" s="55"/>
      <c r="J80" s="55"/>
      <c r="K80" s="55"/>
      <c r="L80" s="55"/>
      <c r="M80" s="55"/>
      <c r="N80" s="55"/>
      <c r="O80" s="55"/>
      <c r="P80" s="55"/>
      <c r="Q80" s="55"/>
      <c r="R80" s="55"/>
      <c r="S80" s="55"/>
      <c r="T80" s="55"/>
      <c r="U80" s="55"/>
      <c r="V80" s="55"/>
      <c r="W80" s="55"/>
      <c r="X80" s="33">
        <f t="shared" si="4"/>
        <v>0</v>
      </c>
    </row>
    <row r="81" spans="1:24" s="28" customFormat="1" ht="14.25" hidden="1" customHeight="1" x14ac:dyDescent="0.35">
      <c r="A81" s="44"/>
      <c r="B81" s="26"/>
      <c r="C81" s="43"/>
      <c r="D81" s="16"/>
      <c r="E81" s="26"/>
      <c r="F81" s="16"/>
      <c r="G81" s="42"/>
      <c r="H81" s="55"/>
      <c r="I81" s="55"/>
      <c r="J81" s="55"/>
      <c r="K81" s="55"/>
      <c r="L81" s="55"/>
      <c r="M81" s="55"/>
      <c r="N81" s="55"/>
      <c r="O81" s="55"/>
      <c r="P81" s="55"/>
      <c r="Q81" s="55"/>
      <c r="R81" s="55"/>
      <c r="S81" s="55"/>
      <c r="T81" s="55"/>
      <c r="U81" s="55"/>
      <c r="V81" s="55"/>
      <c r="W81" s="55"/>
      <c r="X81" s="33">
        <f t="shared" si="4"/>
        <v>0</v>
      </c>
    </row>
    <row r="82" spans="1:24" s="14" customFormat="1" ht="17.25" customHeight="1" x14ac:dyDescent="0.35">
      <c r="A82" s="81" t="s">
        <v>12</v>
      </c>
      <c r="B82" s="36"/>
      <c r="C82" s="37"/>
      <c r="D82" s="36"/>
      <c r="E82" s="37"/>
      <c r="F82" s="36"/>
      <c r="G82" s="36"/>
      <c r="H82" s="55"/>
      <c r="I82" s="55"/>
      <c r="J82" s="55"/>
      <c r="K82" s="55"/>
      <c r="L82" s="55"/>
      <c r="M82" s="55"/>
      <c r="N82" s="55"/>
      <c r="O82" s="55"/>
      <c r="P82" s="55"/>
      <c r="Q82" s="55"/>
      <c r="R82" s="55"/>
      <c r="S82" s="55"/>
      <c r="T82" s="55"/>
      <c r="U82" s="55"/>
      <c r="V82" s="55"/>
      <c r="W82" s="55"/>
      <c r="X82" s="33">
        <f t="shared" si="4"/>
        <v>0</v>
      </c>
    </row>
    <row r="83" spans="1:24" s="14" customFormat="1" ht="18.75" customHeight="1" x14ac:dyDescent="0.35">
      <c r="A83" s="27" t="s">
        <v>0</v>
      </c>
      <c r="B83" s="27"/>
      <c r="C83" s="38"/>
      <c r="D83" s="38"/>
      <c r="E83" s="38"/>
      <c r="F83" s="38"/>
      <c r="G83" s="38"/>
      <c r="H83" s="56">
        <f>SUM(H6:H82)</f>
        <v>4862.01</v>
      </c>
      <c r="I83" s="71">
        <f>SUM(I43:I82)</f>
        <v>18683.141026443242</v>
      </c>
      <c r="J83" s="56">
        <f>SUM(J16:J19)</f>
        <v>124982.97</v>
      </c>
      <c r="K83" s="56">
        <f>SUM(K55:K82)</f>
        <v>496882</v>
      </c>
      <c r="L83" s="56">
        <f>SUM(L55:L66)</f>
        <v>110231</v>
      </c>
      <c r="M83" s="56">
        <f>SUM(M23:M24)</f>
        <v>71033</v>
      </c>
      <c r="N83" s="56">
        <f>SUM(N56:N60)</f>
        <v>91826</v>
      </c>
      <c r="O83" s="56">
        <f>SUM(O30:O33)</f>
        <v>281844.32</v>
      </c>
      <c r="P83" s="56">
        <f>SUM(P66:P73)</f>
        <v>144400.4</v>
      </c>
      <c r="Q83" s="56">
        <f>SUM(Q22:Q27)</f>
        <v>291667.5</v>
      </c>
      <c r="R83" s="56">
        <f>SUM(R61:R82)</f>
        <v>372272.58</v>
      </c>
      <c r="S83" s="56">
        <f>SUM(S22:S25)</f>
        <v>291667.5</v>
      </c>
      <c r="T83" s="56">
        <f>SUM(T29:T81)</f>
        <v>10500</v>
      </c>
      <c r="U83" s="56">
        <f>SUM(U23:U24)</f>
        <v>23967</v>
      </c>
      <c r="V83" s="56">
        <f>SUM(V29:V40)</f>
        <v>17680.419999999998</v>
      </c>
      <c r="W83" s="56">
        <f>SUM(W44:W82)</f>
        <v>69085</v>
      </c>
      <c r="X83" s="33"/>
    </row>
    <row r="84" spans="1:24" s="30" customFormat="1" ht="14.5" x14ac:dyDescent="0.35">
      <c r="A84" s="14"/>
      <c r="B84" s="14"/>
      <c r="C84" s="29"/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29"/>
      <c r="O84" s="29"/>
      <c r="P84" s="29"/>
      <c r="Q84" s="29"/>
      <c r="R84" s="29"/>
      <c r="S84" s="29"/>
      <c r="T84" s="29"/>
      <c r="U84" s="29"/>
      <c r="V84" s="29"/>
      <c r="W84" s="29"/>
    </row>
    <row r="85" spans="1:24" s="14" customFormat="1" ht="14.5" x14ac:dyDescent="0.35">
      <c r="A85" s="30" t="s">
        <v>9</v>
      </c>
      <c r="C85" s="29"/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29"/>
      <c r="O85" s="29"/>
      <c r="P85" s="29"/>
      <c r="Q85" s="29"/>
      <c r="R85" s="29"/>
      <c r="S85" s="29"/>
      <c r="T85" s="29"/>
      <c r="U85" s="29"/>
      <c r="V85" s="29"/>
      <c r="W85" s="29"/>
    </row>
    <row r="86" spans="1:24" s="14" customFormat="1" ht="15" hidden="1" customHeight="1" x14ac:dyDescent="0.35">
      <c r="A86" s="30" t="s">
        <v>30</v>
      </c>
      <c r="C86" s="29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</row>
    <row r="87" spans="1:24" s="14" customFormat="1" ht="17.25" hidden="1" customHeight="1" x14ac:dyDescent="0.35">
      <c r="A87" s="69" t="s">
        <v>31</v>
      </c>
      <c r="C87" s="29"/>
      <c r="D87" s="29"/>
      <c r="E87" s="29"/>
      <c r="F87" s="29"/>
      <c r="G87" s="29"/>
      <c r="H87" s="29"/>
      <c r="I87" s="29"/>
      <c r="J87" s="29"/>
      <c r="K87" s="29"/>
      <c r="L87" s="29"/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</row>
    <row r="88" spans="1:24" s="14" customFormat="1" ht="14.5" hidden="1" x14ac:dyDescent="0.35">
      <c r="A88" s="30" t="s">
        <v>37</v>
      </c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</row>
    <row r="89" spans="1:24" ht="14.5" hidden="1" x14ac:dyDescent="0.35">
      <c r="A89" s="30" t="s">
        <v>38</v>
      </c>
    </row>
    <row r="90" spans="1:24" ht="14.5" hidden="1" x14ac:dyDescent="0.35">
      <c r="A90" s="30" t="s">
        <v>39</v>
      </c>
    </row>
    <row r="91" spans="1:24" ht="14.5" hidden="1" x14ac:dyDescent="0.35">
      <c r="A91" s="30" t="s">
        <v>40</v>
      </c>
    </row>
    <row r="92" spans="1:24" ht="14.5" hidden="1" x14ac:dyDescent="0.35">
      <c r="A92" s="30" t="s">
        <v>51</v>
      </c>
    </row>
    <row r="93" spans="1:24" ht="14.5" hidden="1" x14ac:dyDescent="0.35">
      <c r="A93" s="30" t="s">
        <v>50</v>
      </c>
    </row>
    <row r="94" spans="1:24" ht="14.5" hidden="1" x14ac:dyDescent="0.35">
      <c r="A94" s="30" t="s">
        <v>57</v>
      </c>
    </row>
    <row r="95" spans="1:24" ht="14.5" hidden="1" x14ac:dyDescent="0.35">
      <c r="A95" s="30" t="s">
        <v>58</v>
      </c>
    </row>
    <row r="96" spans="1:24" ht="14.5" hidden="1" x14ac:dyDescent="0.35">
      <c r="A96" s="30" t="s">
        <v>70</v>
      </c>
    </row>
    <row r="97" spans="1:1" ht="14.5" hidden="1" x14ac:dyDescent="0.35">
      <c r="A97" s="30" t="s">
        <v>69</v>
      </c>
    </row>
    <row r="98" spans="1:1" ht="14.5" hidden="1" x14ac:dyDescent="0.35">
      <c r="A98" s="30" t="s">
        <v>72</v>
      </c>
    </row>
    <row r="99" spans="1:1" ht="14.5" hidden="1" x14ac:dyDescent="0.35">
      <c r="A99" s="30" t="s">
        <v>71</v>
      </c>
    </row>
    <row r="100" spans="1:1" ht="14.5" hidden="1" x14ac:dyDescent="0.35">
      <c r="A100" s="30" t="s">
        <v>79</v>
      </c>
    </row>
    <row r="101" spans="1:1" ht="14.5" hidden="1" x14ac:dyDescent="0.35">
      <c r="A101" s="30" t="s">
        <v>78</v>
      </c>
    </row>
    <row r="102" spans="1:1" ht="14.5" hidden="1" x14ac:dyDescent="0.35">
      <c r="A102" s="30" t="s">
        <v>86</v>
      </c>
    </row>
    <row r="103" spans="1:1" ht="14.5" hidden="1" x14ac:dyDescent="0.35">
      <c r="A103" s="30" t="s">
        <v>85</v>
      </c>
    </row>
    <row r="104" spans="1:1" ht="14.5" hidden="1" x14ac:dyDescent="0.35">
      <c r="A104" s="30" t="s">
        <v>94</v>
      </c>
    </row>
    <row r="105" spans="1:1" ht="14.5" hidden="1" x14ac:dyDescent="0.35">
      <c r="A105" s="30" t="s">
        <v>93</v>
      </c>
    </row>
    <row r="106" spans="1:1" ht="14.5" hidden="1" x14ac:dyDescent="0.35">
      <c r="A106" s="30" t="s">
        <v>98</v>
      </c>
    </row>
    <row r="107" spans="1:1" ht="14.5" hidden="1" x14ac:dyDescent="0.35">
      <c r="A107" s="30" t="s">
        <v>97</v>
      </c>
    </row>
    <row r="108" spans="1:1" ht="14.5" hidden="1" x14ac:dyDescent="0.35">
      <c r="A108" s="30" t="s">
        <v>99</v>
      </c>
    </row>
    <row r="109" spans="1:1" ht="14.5" hidden="1" x14ac:dyDescent="0.35">
      <c r="A109" s="30" t="s">
        <v>93</v>
      </c>
    </row>
    <row r="110" spans="1:1" ht="14.5" hidden="1" x14ac:dyDescent="0.35">
      <c r="A110" s="30" t="s">
        <v>103</v>
      </c>
    </row>
    <row r="111" spans="1:1" ht="14.5" hidden="1" x14ac:dyDescent="0.35">
      <c r="A111" s="30" t="s">
        <v>102</v>
      </c>
    </row>
    <row r="112" spans="1:1" ht="14.5" hidden="1" x14ac:dyDescent="0.35">
      <c r="A112" s="30" t="s">
        <v>105</v>
      </c>
    </row>
    <row r="113" spans="1:1" ht="14.5" hidden="1" x14ac:dyDescent="0.35">
      <c r="A113" s="30" t="s">
        <v>69</v>
      </c>
    </row>
    <row r="114" spans="1:1" ht="14.5" hidden="1" x14ac:dyDescent="0.35">
      <c r="A114" s="30" t="s">
        <v>108</v>
      </c>
    </row>
    <row r="115" spans="1:1" ht="14.5" hidden="1" x14ac:dyDescent="0.35">
      <c r="A115" s="30" t="s">
        <v>106</v>
      </c>
    </row>
    <row r="116" spans="1:1" ht="14.5" x14ac:dyDescent="0.35">
      <c r="A116" s="30" t="s">
        <v>128</v>
      </c>
    </row>
    <row r="117" spans="1:1" ht="14.5" x14ac:dyDescent="0.35">
      <c r="A117" s="30" t="s">
        <v>129</v>
      </c>
    </row>
    <row r="119" spans="1:1" ht="14.5" x14ac:dyDescent="0.35">
      <c r="A119" s="30"/>
    </row>
    <row r="121" spans="1:1" ht="14.5" x14ac:dyDescent="0.35">
      <c r="A121" s="82" t="s">
        <v>107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D974E1C-B2C7-410F-818B-6D53E2D7E0E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444C237-C701-460A-88A9-F9E68D92CC1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30818ED3-11CA-48FE-A0BF-F1BE29CDFAA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NORTH CENTRAL WIB</vt:lpstr>
      <vt:lpstr>'NORTH CENTRAL WIB'!Print_Area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Ruiz, Milly (EOL)</cp:lastModifiedBy>
  <cp:lastPrinted>2019-01-09T17:35:39Z</cp:lastPrinted>
  <dcterms:created xsi:type="dcterms:W3CDTF">2000-04-13T13:33:42Z</dcterms:created>
  <dcterms:modified xsi:type="dcterms:W3CDTF">2023-02-14T15:52:10Z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