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NORTH CENTRAL/"/>
    </mc:Choice>
  </mc:AlternateContent>
  <xr:revisionPtr revIDLastSave="0" documentId="8_{32DE5C75-B60C-4984-96E8-778C133BAD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TH CENTRAL WIB" sheetId="2" r:id="rId1"/>
  </sheets>
  <definedNames>
    <definedName name="_xlnm.Print_Area" localSheetId="0">'NORTH CENTRAL WIB'!$A$1:$H$87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83" i="2" l="1"/>
  <c r="Y38" i="2"/>
  <c r="Y44" i="2"/>
  <c r="W83" i="2"/>
  <c r="Y35" i="2"/>
  <c r="Y36" i="2"/>
  <c r="Y37" i="2"/>
  <c r="Y34" i="2"/>
  <c r="V83" i="2"/>
  <c r="U83" i="2"/>
  <c r="Y24" i="2"/>
  <c r="T83" i="2"/>
  <c r="Y43" i="2"/>
  <c r="S83" i="2"/>
  <c r="Y25" i="2"/>
  <c r="R62" i="2"/>
  <c r="Y62" i="2" s="1"/>
  <c r="Y63" i="2"/>
  <c r="Q83" i="2"/>
  <c r="P68" i="2"/>
  <c r="Y68" i="2" s="1"/>
  <c r="Y69" i="2"/>
  <c r="O32" i="2"/>
  <c r="Y32" i="2" s="1"/>
  <c r="Y31" i="2"/>
  <c r="Y33" i="2"/>
  <c r="O30" i="2"/>
  <c r="Y30" i="2" s="1"/>
  <c r="Y60" i="2"/>
  <c r="N59" i="2"/>
  <c r="Y59" i="2" s="1"/>
  <c r="M83" i="2"/>
  <c r="Y66" i="2"/>
  <c r="L65" i="2"/>
  <c r="Y65" i="2" s="1"/>
  <c r="K57" i="2"/>
  <c r="K83" i="2" s="1"/>
  <c r="Y18" i="2"/>
  <c r="J17" i="2"/>
  <c r="Y17" i="2" s="1"/>
  <c r="I83" i="2"/>
  <c r="Y19" i="2"/>
  <c r="Y20" i="2"/>
  <c r="Y21" i="2"/>
  <c r="Y22" i="2"/>
  <c r="Y23" i="2"/>
  <c r="Y26" i="2"/>
  <c r="Y27" i="2"/>
  <c r="Y28" i="2"/>
  <c r="Y29" i="2"/>
  <c r="Y41" i="2"/>
  <c r="Y42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67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16" i="2"/>
  <c r="Y9" i="2"/>
  <c r="Y10" i="2"/>
  <c r="Y11" i="2"/>
  <c r="Y12" i="2"/>
  <c r="Y13" i="2"/>
  <c r="Y14" i="2"/>
  <c r="Y15" i="2"/>
  <c r="Y8" i="2"/>
  <c r="H83" i="2"/>
  <c r="R83" i="2" l="1"/>
  <c r="P83" i="2"/>
  <c r="N83" i="2"/>
  <c r="J83" i="2"/>
  <c r="O83" i="2"/>
  <c r="Z69" i="2"/>
  <c r="Z75" i="2"/>
  <c r="L83" i="2"/>
</calcChain>
</file>

<file path=xl/sharedStrings.xml><?xml version="1.0" encoding="utf-8"?>
<sst xmlns="http://schemas.openxmlformats.org/spreadsheetml/2006/main" count="235" uniqueCount="148">
  <si>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</si>
  <si>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</si>
  <si>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</si>
  <si>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</si>
  <si>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</si>
  <si>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</si>
  <si>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</si>
  <si>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</si>
  <si>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</si>
  <si>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</si>
  <si>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</si>
  <si>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</si>
  <si>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 xml:space="preserve"> </t>
  </si>
  <si>
    <t>WORKFORCE TRAINING FUND</t>
  </si>
  <si>
    <t>N/A</t>
  </si>
  <si>
    <t>STATE ONE STOP</t>
  </si>
  <si>
    <t>WP 90%</t>
  </si>
  <si>
    <t>WP 10%</t>
  </si>
  <si>
    <t>17.207</t>
  </si>
  <si>
    <t>DVOP</t>
  </si>
  <si>
    <t>CT EOL 21CCNCENVETSUI</t>
  </si>
  <si>
    <t>CT EOL 21CCNCENTRADE</t>
  </si>
  <si>
    <t>DTA</t>
  </si>
  <si>
    <t>4400-3067</t>
  </si>
  <si>
    <t>K103</t>
  </si>
  <si>
    <t>INITIAL AWARD FY23</t>
  </si>
  <si>
    <t>CT EOL 23CCNCENWP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</si>
  <si>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</si>
  <si>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</si>
  <si>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</si>
  <si>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</si>
  <si>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</si>
  <si>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FY23 WPP PROGRAM</t>
  </si>
  <si>
    <t>SPSS2023</t>
  </si>
  <si>
    <t>4400-1979</t>
  </si>
  <si>
    <t>K227</t>
  </si>
  <si>
    <t>BUDGET #1 FY23</t>
  </si>
  <si>
    <t>BUDGET #1 FY23 AUGUST 25, 2022</t>
  </si>
  <si>
    <t>TO ADD FY23 WPP FUNDS</t>
  </si>
  <si>
    <t>BUDGET #2 FY23 AUGUST 31, 2022</t>
  </si>
  <si>
    <t>TO ADD RESEA FUNDS</t>
  </si>
  <si>
    <t>CT EOL 23CCNCENNEGREA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</si>
  <si>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</si>
  <si>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</si>
  <si>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</si>
  <si>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</si>
  <si>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</si>
  <si>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</si>
  <si>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</si>
  <si>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CT EOL 23CCNCENWIA</t>
  </si>
  <si>
    <t xml:space="preserve">TO ADD FY23 YOUTH </t>
  </si>
  <si>
    <t>BUDGET #3 FY23 OCTOBER 3, 2022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</si>
  <si>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</si>
  <si>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</si>
  <si>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</si>
  <si>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</si>
  <si>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</si>
  <si>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 OCTOBER 3, 2022</t>
  </si>
  <si>
    <t>TO ADD FY23 DISLOCATED WORKER</t>
  </si>
  <si>
    <t>BUDGET #3 FY23</t>
  </si>
  <si>
    <t>BUDGET #4 FY23</t>
  </si>
  <si>
    <t>DISLOCATED WORKER</t>
  </si>
  <si>
    <t>FWIADWK23A</t>
  </si>
  <si>
    <t>7003-1778</t>
  </si>
  <si>
    <t>BUDGET #5 FY23</t>
  </si>
  <si>
    <t>CT EOL 23CCNCENSOSWTF</t>
  </si>
  <si>
    <t>WTRUSTF23</t>
  </si>
  <si>
    <t>7003-0135</t>
  </si>
  <si>
    <t>K264</t>
  </si>
  <si>
    <t>TO ADD WTF FUNDS</t>
  </si>
  <si>
    <t>BUDGET #5 FY23 OCTOBER 20, 2022</t>
  </si>
  <si>
    <t>TO ADD FY23 ADULT</t>
  </si>
  <si>
    <t>BUDGET #6 FY23 OCTOBER 20, 2022</t>
  </si>
  <si>
    <t>BUDGET #6 FY23</t>
  </si>
  <si>
    <t>ADULT</t>
  </si>
  <si>
    <t>FWIAADT23A</t>
  </si>
  <si>
    <t>7003-1630</t>
  </si>
  <si>
    <t>BUDGET #7 FY23</t>
  </si>
  <si>
    <t>TO ADD FY23 WP FUNDS</t>
  </si>
  <si>
    <t>BUDGET #7 FY23 OCTOBER 21, 2022</t>
  </si>
  <si>
    <t>FES2023</t>
  </si>
  <si>
    <t>7002-6626</t>
  </si>
  <si>
    <t>K105</t>
  </si>
  <si>
    <t>K107</t>
  </si>
  <si>
    <t>BUDGET #8 FY23</t>
  </si>
  <si>
    <t>TO ADD FY23 DISLOCATED WORKER FUND</t>
  </si>
  <si>
    <t>BUDGET #8 FY23 DECEMBER 9, 2022</t>
  </si>
  <si>
    <t>OCTOBER 1, 2022-JUNE 30,  2023</t>
  </si>
  <si>
    <t>FWIADWK23B</t>
  </si>
  <si>
    <t>BUDGET #9 FY23</t>
  </si>
  <si>
    <t>STOSCC2023</t>
  </si>
  <si>
    <t>7003-0803</t>
  </si>
  <si>
    <t>K284</t>
  </si>
  <si>
    <t>TO ADD FY23 STATE ONE STOP FUND</t>
  </si>
  <si>
    <t>BUDGET #9 FY23 DECEMBER 13, 2022</t>
  </si>
  <si>
    <t>BUDGET #10 FY23</t>
  </si>
  <si>
    <t>FWIAADT23B</t>
  </si>
  <si>
    <t>TO ADD FY23 ADULT FUNDS</t>
  </si>
  <si>
    <t>BUDGET #10 FY23 DECEMBER 19, 2022</t>
  </si>
  <si>
    <t>BUDGET #11 FY23 JANUARY 10, 2023</t>
  </si>
  <si>
    <t>BUDGET #11 FY23</t>
  </si>
  <si>
    <t>BUDGET #12 FY23</t>
  </si>
  <si>
    <t>TO INCREASE WPP PROGRAM</t>
  </si>
  <si>
    <t>BUDGET #12 FY23 JANUARY 12, 2023</t>
  </si>
  <si>
    <t>BUDGET #13 FY23</t>
  </si>
  <si>
    <t>BUDGET #13 FY23 JANUARY 17, 2023</t>
  </si>
  <si>
    <t>TO ADD PARTNER FUNDS</t>
  </si>
  <si>
    <t>DUNS 947581567</t>
  </si>
  <si>
    <t>BUDGET #14 FY23 FEB. 7, 2023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</si>
  <si>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</si>
  <si>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</si>
  <si>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</si>
  <si>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</si>
  <si>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</si>
  <si>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</si>
  <si>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</si>
  <si>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</si>
  <si>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</si>
  <si>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</si>
  <si>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</si>
  <si>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</si>
  <si>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BUDGET #14 FY23</t>
  </si>
  <si>
    <t>BUDGET #15 FY23</t>
  </si>
  <si>
    <t>APPRENTICE  (SERVICE DATES: 7/1/2020-6/30/2023)</t>
  </si>
  <si>
    <t>BUDGET #15 FY23 FEB.14, 2023</t>
  </si>
  <si>
    <t>TO ADD APPRENTICE FUNDS</t>
  </si>
  <si>
    <t>FAIN #</t>
  </si>
  <si>
    <t>TA38685-22-55-A-25</t>
  </si>
  <si>
    <t>AA-38535-22-55-A-25</t>
  </si>
  <si>
    <t>ES38736-22-55-A-25</t>
  </si>
  <si>
    <t>DV35786-21-55-5-25</t>
  </si>
  <si>
    <t>FAPAE21</t>
  </si>
  <si>
    <t>7003-1785</t>
  </si>
  <si>
    <t>HB55</t>
  </si>
  <si>
    <t>FH126A22VR</t>
  </si>
  <si>
    <t>FV002A2222</t>
  </si>
  <si>
    <t>DOE2023</t>
  </si>
  <si>
    <t>F100VR0022</t>
  </si>
  <si>
    <t>BUDGET #16 FY23</t>
  </si>
  <si>
    <t>VENDOR CUSTOMER CODE</t>
  </si>
  <si>
    <t>UEI #</t>
  </si>
  <si>
    <t>BUDGET #16 FY23 MARCH 21, 2023</t>
  </si>
  <si>
    <t xml:space="preserve">MA SCSEP </t>
  </si>
  <si>
    <t xml:space="preserve">FAD38278PI </t>
  </si>
  <si>
    <t>9110-1178</t>
  </si>
  <si>
    <t>K116</t>
  </si>
  <si>
    <t>SLRBKDH2VLD5</t>
  </si>
  <si>
    <t>VC6000170635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</si>
</sst>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0" fontId="11" fillId="0" borderId="5" xfId="0" applyFont="1" applyBorder="1" applyAlignment="1">
      <alignment horizontal="left"/>
    </xf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44" fontId="10" fillId="0" borderId="0" xfId="0" applyNumberFormat="1" applyFont="1"/>
    <xf numFmtId="0" fontId="4" fillId="0" borderId="0" xfId="0" applyFont="1"/>
    <xf numFmtId="0" fontId="17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7" fontId="11" fillId="0" borderId="1" xfId="1" applyNumberFormat="1" applyFont="1" applyFill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4" fontId="11" fillId="0" borderId="1" xfId="1" applyFont="1" applyFill="1" applyBorder="1" applyAlignment="1">
      <alignment horizontal="center" wrapText="1"/>
    </xf>
    <xf numFmtId="44" fontId="11" fillId="0" borderId="6" xfId="1" applyFont="1" applyFill="1" applyBorder="1" applyAlignment="1">
      <alignment horizont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/>
    </xf>
    <xf numFmtId="0" fontId="2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/>
    </xf>
    <xf numFmtId="0" fontId="19" fillId="0" borderId="12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8" fillId="0" borderId="0" xfId="0" applyFont="1"/>
    <xf numFmtId="0" fontId="20" fillId="0" borderId="0" xfId="0" applyFont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 applyBorder="1" applyAlignment="1"/>
    <xf numFmtId="0" fontId="10" fillId="0" borderId="0" xfId="0" applyFont="1" applyBorder="1" applyAlignment="1"/>
    <xf numFmtId="0" fontId="19" fillId="0" borderId="0" xfId="0" applyFont="1" applyBorder="1" applyAlignme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5"/>
  <sheetViews>
    <sheetView tabSelected="1" topLeftCell="A3" zoomScale="120" zoomScaleNormal="120" workbookViewId="0">
      <selection activeCell="A38" sqref="A38"/>
    </sheetView>
  </sheetViews>
  <sheetFormatPr defaultColWidth="9.1796875" defaultRowHeight="12" x14ac:dyDescent="0.3"/>
  <cols>
    <col min="1" max="1" width="65.816406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8.6328125" style="2" customWidth="1"/>
    <col min="8" max="8" width="19.7265625" style="2" hidden="1" customWidth="1"/>
    <col min="9" max="9" width="18" style="2" hidden="1" customWidth="1"/>
    <col min="10" max="10" width="12.90625" style="2" hidden="1" customWidth="1"/>
    <col min="11" max="12" width="13.90625" style="2" hidden="1" customWidth="1"/>
    <col min="13" max="17" width="12.90625" style="2" hidden="1" customWidth="1"/>
    <col min="18" max="23" width="13.90625" style="2" hidden="1" customWidth="1"/>
    <col min="24" max="24" width="13.90625" style="2" customWidth="1"/>
    <col min="25" max="25" width="12.1796875" style="3" hidden="1" customWidth="1"/>
    <col min="26" max="26" width="11.54296875" style="3" bestFit="1" customWidth="1"/>
    <col min="27" max="16384" width="9.1796875" style="3"/>
  </cols>
  <sheetData>
    <row r="1" spans="1:25" ht="29.25" customHeight="1" x14ac:dyDescent="0.45">
      <c r="B1" s="93" t="s">
        <v>10</v>
      </c>
      <c r="C1" s="94"/>
      <c r="D1" s="94"/>
      <c r="E1" s="94"/>
      <c r="F1" s="94"/>
      <c r="G1" s="94"/>
      <c r="H1" s="94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5" ht="22.5" customHeight="1" x14ac:dyDescent="0.45">
      <c r="A2" s="10" t="s">
        <v>11</v>
      </c>
      <c r="B2" s="9" t="s">
        <v>7</v>
      </c>
      <c r="C2" s="1"/>
    </row>
    <row r="3" spans="1:25" ht="21" thickBot="1" x14ac:dyDescent="0.5">
      <c r="A3" s="4"/>
      <c r="B3" s="5"/>
      <c r="C3" s="1"/>
    </row>
    <row r="4" spans="1:25" s="14" customFormat="1" ht="29.5" thickBot="1" x14ac:dyDescent="0.4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70" t="s">
        <v>126</v>
      </c>
      <c r="H4" s="12" t="s">
        <v>25</v>
      </c>
      <c r="I4" s="70" t="s">
        <v>36</v>
      </c>
      <c r="J4" s="70" t="s">
        <v>48</v>
      </c>
      <c r="K4" s="70" t="s">
        <v>59</v>
      </c>
      <c r="L4" s="70" t="s">
        <v>60</v>
      </c>
      <c r="M4" s="70" t="s">
        <v>64</v>
      </c>
      <c r="N4" s="70" t="s">
        <v>73</v>
      </c>
      <c r="O4" s="70" t="s">
        <v>77</v>
      </c>
      <c r="P4" s="70" t="s">
        <v>84</v>
      </c>
      <c r="Q4" s="70" t="s">
        <v>89</v>
      </c>
      <c r="R4" s="70" t="s">
        <v>95</v>
      </c>
      <c r="S4" s="70" t="s">
        <v>100</v>
      </c>
      <c r="T4" s="70" t="s">
        <v>101</v>
      </c>
      <c r="U4" s="70" t="s">
        <v>104</v>
      </c>
      <c r="V4" s="70" t="s">
        <v>121</v>
      </c>
      <c r="W4" s="70" t="s">
        <v>122</v>
      </c>
      <c r="X4" s="70" t="s">
        <v>138</v>
      </c>
      <c r="Y4" s="13" t="s">
        <v>6</v>
      </c>
    </row>
    <row r="5" spans="1:25" s="8" customFormat="1" ht="15" hidden="1" x14ac:dyDescent="0.35">
      <c r="A5" s="45"/>
      <c r="B5" s="46"/>
      <c r="C5" s="47"/>
      <c r="D5" s="47"/>
      <c r="E5" s="47"/>
      <c r="F5" s="48"/>
      <c r="G5" s="48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</row>
    <row r="6" spans="1:25" s="6" customFormat="1" ht="14.5" hidden="1" x14ac:dyDescent="0.35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7" t="s">
        <v>12</v>
      </c>
    </row>
    <row r="7" spans="1:25" s="14" customFormat="1" ht="19.5" hidden="1" customHeight="1" x14ac:dyDescent="0.35">
      <c r="A7" s="16" t="s">
        <v>21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7" t="s">
        <v>12</v>
      </c>
    </row>
    <row r="8" spans="1:25" s="14" customFormat="1" ht="14.5" hidden="1" x14ac:dyDescent="0.35">
      <c r="A8" s="31"/>
      <c r="B8" s="54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33">
        <f t="shared" ref="Y8:Y16" si="0">SUM(H8:H8)</f>
        <v>0</v>
      </c>
    </row>
    <row r="9" spans="1:25" s="14" customFormat="1" ht="14.5" hidden="1" x14ac:dyDescent="0.35">
      <c r="A9" s="31"/>
      <c r="B9" s="26"/>
      <c r="C9" s="16"/>
      <c r="D9" s="16"/>
      <c r="E9" s="16"/>
      <c r="F9" s="16"/>
      <c r="G9" s="64" t="s">
        <v>127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33">
        <f t="shared" si="0"/>
        <v>0</v>
      </c>
    </row>
    <row r="10" spans="1:25" s="14" customFormat="1" ht="14.5" hidden="1" x14ac:dyDescent="0.35">
      <c r="A10" s="31"/>
      <c r="B10" s="26"/>
      <c r="C10" s="16"/>
      <c r="D10" s="16"/>
      <c r="E10" s="16"/>
      <c r="F10" s="16"/>
      <c r="G10" s="64" t="s">
        <v>127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33">
        <f t="shared" si="0"/>
        <v>0</v>
      </c>
    </row>
    <row r="11" spans="1:25" s="14" customFormat="1" ht="14.5" hidden="1" x14ac:dyDescent="0.35">
      <c r="A11" s="53"/>
      <c r="B11" s="54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33">
        <f t="shared" si="0"/>
        <v>0</v>
      </c>
    </row>
    <row r="12" spans="1:25" s="14" customFormat="1" ht="14.5" hidden="1" x14ac:dyDescent="0.35">
      <c r="A12" s="53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33">
        <f t="shared" si="0"/>
        <v>0</v>
      </c>
    </row>
    <row r="13" spans="1:25" s="14" customFormat="1" ht="14.5" hidden="1" x14ac:dyDescent="0.35">
      <c r="A13" s="53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33">
        <f t="shared" si="0"/>
        <v>0</v>
      </c>
    </row>
    <row r="14" spans="1:25" s="14" customFormat="1" ht="15" hidden="1" x14ac:dyDescent="0.35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33">
        <f t="shared" si="0"/>
        <v>0</v>
      </c>
    </row>
    <row r="15" spans="1:25" s="14" customFormat="1" ht="15.5" hidden="1" x14ac:dyDescent="0.35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33">
        <f t="shared" si="0"/>
        <v>0</v>
      </c>
    </row>
    <row r="16" spans="1:25" s="14" customFormat="1" ht="15.5" hidden="1" x14ac:dyDescent="0.35">
      <c r="A16" s="16" t="s">
        <v>41</v>
      </c>
      <c r="B16" s="26"/>
      <c r="C16" s="32"/>
      <c r="D16" s="32"/>
      <c r="E16" s="32"/>
      <c r="F16" s="32"/>
      <c r="G16" s="32"/>
      <c r="H16" s="19"/>
      <c r="I16" s="19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33">
        <f t="shared" si="0"/>
        <v>0</v>
      </c>
    </row>
    <row r="17" spans="1:26" s="14" customFormat="1" ht="14.5" hidden="1" x14ac:dyDescent="0.35">
      <c r="A17" s="72" t="s">
        <v>42</v>
      </c>
      <c r="B17" s="68" t="s">
        <v>43</v>
      </c>
      <c r="C17" s="16" t="s">
        <v>44</v>
      </c>
      <c r="D17" s="16" t="s">
        <v>45</v>
      </c>
      <c r="E17" s="16" t="s">
        <v>46</v>
      </c>
      <c r="F17" s="16">
        <v>17.225000000000001</v>
      </c>
      <c r="G17" s="16"/>
      <c r="H17" s="24"/>
      <c r="I17" s="24"/>
      <c r="J17" s="74">
        <f>124982.97-1</f>
        <v>124981.97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17">
        <f>SUM(J17)</f>
        <v>124981.97</v>
      </c>
    </row>
    <row r="18" spans="1:26" s="14" customFormat="1" ht="15" hidden="1" customHeight="1" x14ac:dyDescent="0.35">
      <c r="A18" s="72" t="s">
        <v>42</v>
      </c>
      <c r="B18" s="73" t="s">
        <v>47</v>
      </c>
      <c r="C18" s="16" t="s">
        <v>44</v>
      </c>
      <c r="D18" s="16" t="s">
        <v>45</v>
      </c>
      <c r="E18" s="16" t="s">
        <v>46</v>
      </c>
      <c r="F18" s="16">
        <v>17.225000000000001</v>
      </c>
      <c r="G18" s="16"/>
      <c r="H18" s="24"/>
      <c r="I18" s="24"/>
      <c r="J18" s="74">
        <v>1</v>
      </c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17">
        <f>SUM(J18)</f>
        <v>1</v>
      </c>
    </row>
    <row r="19" spans="1:26" s="14" customFormat="1" ht="15" hidden="1" customHeight="1" x14ac:dyDescent="0.35">
      <c r="A19" s="53"/>
      <c r="B19" s="26"/>
      <c r="C19" s="16"/>
      <c r="D19" s="16"/>
      <c r="E19" s="16"/>
      <c r="F19" s="16"/>
      <c r="G19" s="16"/>
      <c r="H19" s="24"/>
      <c r="I19" s="2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33">
        <f>SUM(H19:H19)</f>
        <v>0</v>
      </c>
      <c r="Z19" s="66"/>
    </row>
    <row r="20" spans="1:26" s="14" customFormat="1" ht="14.5" hidden="1" x14ac:dyDescent="0.35">
      <c r="A20" s="27"/>
      <c r="B20" s="26"/>
      <c r="C20" s="16"/>
      <c r="D20" s="16"/>
      <c r="E20" s="16"/>
      <c r="F20" s="16"/>
      <c r="G20" s="16"/>
      <c r="H20" s="24"/>
      <c r="I20" s="2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33">
        <f>SUM(H20:H20)</f>
        <v>0</v>
      </c>
    </row>
    <row r="21" spans="1:26" s="14" customFormat="1" ht="15" hidden="1" customHeight="1" x14ac:dyDescent="0.35">
      <c r="A21" s="31"/>
      <c r="B21" s="26"/>
      <c r="C21" s="34"/>
      <c r="D21" s="34"/>
      <c r="E21" s="35"/>
      <c r="F21" s="16"/>
      <c r="G21" s="16"/>
      <c r="H21" s="24"/>
      <c r="I21" s="2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33">
        <f>SUM(H21:H21)</f>
        <v>0</v>
      </c>
    </row>
    <row r="22" spans="1:26" s="14" customFormat="1" ht="14.25" hidden="1" customHeight="1" x14ac:dyDescent="0.35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33">
        <f>SUM(H22:H22)</f>
        <v>0</v>
      </c>
    </row>
    <row r="23" spans="1:26" s="28" customFormat="1" ht="15.75" hidden="1" customHeight="1" x14ac:dyDescent="0.35">
      <c r="A23" s="16" t="s">
        <v>65</v>
      </c>
      <c r="B23" s="26"/>
      <c r="C23" s="32"/>
      <c r="D23" s="32"/>
      <c r="E23" s="32"/>
      <c r="F23" s="32"/>
      <c r="G23" s="90"/>
      <c r="H23" s="25"/>
      <c r="I23" s="2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33">
        <f>SUM(H23:H23)</f>
        <v>0</v>
      </c>
    </row>
    <row r="24" spans="1:26" s="28" customFormat="1" ht="14.25" hidden="1" customHeight="1" x14ac:dyDescent="0.35">
      <c r="A24" s="39" t="s">
        <v>13</v>
      </c>
      <c r="B24" s="26" t="s">
        <v>43</v>
      </c>
      <c r="C24" s="61" t="s">
        <v>66</v>
      </c>
      <c r="D24" s="78" t="s">
        <v>67</v>
      </c>
      <c r="E24" s="79" t="s">
        <v>68</v>
      </c>
      <c r="F24" s="16" t="s">
        <v>14</v>
      </c>
      <c r="G24" s="42"/>
      <c r="H24" s="23"/>
      <c r="I24" s="23"/>
      <c r="J24" s="55"/>
      <c r="K24" s="55"/>
      <c r="L24" s="55"/>
      <c r="M24" s="55">
        <v>71033</v>
      </c>
      <c r="N24" s="55"/>
      <c r="O24" s="55"/>
      <c r="P24" s="55"/>
      <c r="Q24" s="55"/>
      <c r="R24" s="55"/>
      <c r="S24" s="55"/>
      <c r="T24" s="55"/>
      <c r="U24" s="55">
        <v>23967</v>
      </c>
      <c r="V24" s="55"/>
      <c r="W24" s="55"/>
      <c r="X24" s="55"/>
      <c r="Y24" s="17">
        <f>SUM(M24:U24)</f>
        <v>95000</v>
      </c>
    </row>
    <row r="25" spans="1:26" s="28" customFormat="1" ht="15" hidden="1" thickBot="1" x14ac:dyDescent="0.4">
      <c r="A25" s="44" t="s">
        <v>15</v>
      </c>
      <c r="B25" s="68" t="s">
        <v>43</v>
      </c>
      <c r="C25" s="80" t="s">
        <v>90</v>
      </c>
      <c r="D25" s="78" t="s">
        <v>91</v>
      </c>
      <c r="E25" s="78" t="s">
        <v>92</v>
      </c>
      <c r="F25" s="26" t="s">
        <v>14</v>
      </c>
      <c r="G25" s="40"/>
      <c r="H25" s="23"/>
      <c r="I25" s="23"/>
      <c r="J25" s="55"/>
      <c r="K25" s="55"/>
      <c r="L25" s="55"/>
      <c r="M25" s="55"/>
      <c r="N25" s="55"/>
      <c r="O25" s="55"/>
      <c r="P25" s="55"/>
      <c r="Q25" s="55">
        <v>291667.5</v>
      </c>
      <c r="R25" s="55"/>
      <c r="S25" s="55">
        <v>291667.5</v>
      </c>
      <c r="T25" s="55"/>
      <c r="U25" s="55"/>
      <c r="V25" s="55"/>
      <c r="W25" s="55"/>
      <c r="X25" s="55"/>
      <c r="Y25" s="17">
        <f>SUM(Q25:S25)</f>
        <v>583335</v>
      </c>
    </row>
    <row r="26" spans="1:26" s="28" customFormat="1" ht="14" hidden="1" customHeight="1" thickTop="1" x14ac:dyDescent="0.35">
      <c r="A26" s="44"/>
      <c r="B26" s="26"/>
      <c r="C26" s="16"/>
      <c r="D26" s="16"/>
      <c r="E26" s="16"/>
      <c r="F26" s="26"/>
      <c r="G26" s="40"/>
      <c r="H26" s="23"/>
      <c r="I26" s="23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33">
        <f>SUM(H26:H26)</f>
        <v>0</v>
      </c>
    </row>
    <row r="27" spans="1:26" s="28" customFormat="1" ht="14.25" customHeight="1" x14ac:dyDescent="0.35">
      <c r="A27" s="44"/>
      <c r="B27" s="40"/>
      <c r="C27" s="41"/>
      <c r="D27" s="41"/>
      <c r="E27" s="41"/>
      <c r="F27" s="40"/>
      <c r="G27" s="40"/>
      <c r="H27" s="23"/>
      <c r="I27" s="23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33">
        <f>SUM(H27:H27)</f>
        <v>0</v>
      </c>
    </row>
    <row r="28" spans="1:26" s="28" customFormat="1" ht="14.25" customHeight="1" x14ac:dyDescent="0.35">
      <c r="A28" s="22" t="s">
        <v>8</v>
      </c>
      <c r="B28" s="40"/>
      <c r="C28" s="41"/>
      <c r="D28" s="41"/>
      <c r="E28" s="41"/>
      <c r="F28" s="40"/>
      <c r="G28" s="40"/>
      <c r="H28" s="23"/>
      <c r="I28" s="23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33">
        <f>SUM(H28:H28)</f>
        <v>0</v>
      </c>
    </row>
    <row r="29" spans="1:26" s="28" customFormat="1" ht="14.25" customHeight="1" x14ac:dyDescent="0.35">
      <c r="A29" s="16" t="s">
        <v>26</v>
      </c>
      <c r="B29" s="40"/>
      <c r="C29" s="34"/>
      <c r="D29" s="34"/>
      <c r="E29" s="34"/>
      <c r="F29" s="26"/>
      <c r="G29" s="40"/>
      <c r="H29" s="23"/>
      <c r="I29" s="23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33">
        <f>SUM(H29:H29)</f>
        <v>0</v>
      </c>
    </row>
    <row r="30" spans="1:26" s="28" customFormat="1" ht="14.25" hidden="1" customHeight="1" x14ac:dyDescent="0.35">
      <c r="A30" s="27" t="s">
        <v>16</v>
      </c>
      <c r="B30" s="26" t="s">
        <v>53</v>
      </c>
      <c r="C30" s="43" t="s">
        <v>80</v>
      </c>
      <c r="D30" s="43" t="s">
        <v>81</v>
      </c>
      <c r="E30" s="16" t="s">
        <v>82</v>
      </c>
      <c r="F30" s="26">
        <v>17.207000000000001</v>
      </c>
      <c r="G30" s="64" t="s">
        <v>129</v>
      </c>
      <c r="H30" s="23"/>
      <c r="I30" s="23"/>
      <c r="J30" s="55"/>
      <c r="K30" s="55"/>
      <c r="L30" s="55"/>
      <c r="M30" s="55"/>
      <c r="N30" s="55"/>
      <c r="O30" s="55">
        <f>247421.32-1</f>
        <v>247420.32</v>
      </c>
      <c r="P30" s="55"/>
      <c r="Q30" s="55"/>
      <c r="R30" s="55"/>
      <c r="S30" s="55"/>
      <c r="T30" s="55"/>
      <c r="U30" s="55"/>
      <c r="V30" s="55"/>
      <c r="W30" s="55"/>
      <c r="X30" s="55"/>
      <c r="Y30" s="17">
        <f>SUM(O30)</f>
        <v>247420.32</v>
      </c>
    </row>
    <row r="31" spans="1:26" s="28" customFormat="1" ht="14.25" hidden="1" customHeight="1" x14ac:dyDescent="0.35">
      <c r="A31" s="27" t="s">
        <v>16</v>
      </c>
      <c r="B31" s="26" t="s">
        <v>56</v>
      </c>
      <c r="C31" s="43" t="s">
        <v>80</v>
      </c>
      <c r="D31" s="43" t="s">
        <v>81</v>
      </c>
      <c r="E31" s="16" t="s">
        <v>82</v>
      </c>
      <c r="F31" s="26">
        <v>17.207000000000001</v>
      </c>
      <c r="G31" s="64" t="s">
        <v>129</v>
      </c>
      <c r="H31" s="23"/>
      <c r="I31" s="23"/>
      <c r="J31" s="55"/>
      <c r="K31" s="55"/>
      <c r="L31" s="55"/>
      <c r="M31" s="55"/>
      <c r="N31" s="55"/>
      <c r="O31" s="55">
        <v>1</v>
      </c>
      <c r="P31" s="55"/>
      <c r="Q31" s="55"/>
      <c r="R31" s="55"/>
      <c r="S31" s="55"/>
      <c r="T31" s="55"/>
      <c r="U31" s="55"/>
      <c r="V31" s="55"/>
      <c r="W31" s="55"/>
      <c r="X31" s="55"/>
      <c r="Y31" s="17">
        <f t="shared" ref="Y31:Y33" si="1">SUM(O31)</f>
        <v>1</v>
      </c>
    </row>
    <row r="32" spans="1:26" s="28" customFormat="1" ht="14.25" hidden="1" customHeight="1" x14ac:dyDescent="0.35">
      <c r="A32" s="27" t="s">
        <v>17</v>
      </c>
      <c r="B32" s="26" t="s">
        <v>53</v>
      </c>
      <c r="C32" s="43" t="s">
        <v>80</v>
      </c>
      <c r="D32" s="43" t="s">
        <v>81</v>
      </c>
      <c r="E32" s="16" t="s">
        <v>83</v>
      </c>
      <c r="F32" s="26" t="s">
        <v>18</v>
      </c>
      <c r="G32" s="64" t="s">
        <v>129</v>
      </c>
      <c r="H32" s="23"/>
      <c r="I32" s="23"/>
      <c r="J32" s="55"/>
      <c r="K32" s="55"/>
      <c r="L32" s="55"/>
      <c r="M32" s="55"/>
      <c r="N32" s="55"/>
      <c r="O32" s="55">
        <f>34423-1</f>
        <v>34422</v>
      </c>
      <c r="P32" s="55"/>
      <c r="Q32" s="55"/>
      <c r="R32" s="55"/>
      <c r="S32" s="55"/>
      <c r="T32" s="55"/>
      <c r="U32" s="55"/>
      <c r="V32" s="55"/>
      <c r="W32" s="55"/>
      <c r="X32" s="55"/>
      <c r="Y32" s="17">
        <f t="shared" si="1"/>
        <v>34422</v>
      </c>
    </row>
    <row r="33" spans="1:25" s="28" customFormat="1" ht="14.25" hidden="1" customHeight="1" x14ac:dyDescent="0.35">
      <c r="A33" s="27" t="s">
        <v>17</v>
      </c>
      <c r="B33" s="26" t="s">
        <v>56</v>
      </c>
      <c r="C33" s="43" t="s">
        <v>80</v>
      </c>
      <c r="D33" s="43" t="s">
        <v>81</v>
      </c>
      <c r="E33" s="16" t="s">
        <v>83</v>
      </c>
      <c r="F33" s="26" t="s">
        <v>18</v>
      </c>
      <c r="G33" s="64" t="s">
        <v>129</v>
      </c>
      <c r="H33" s="23"/>
      <c r="I33" s="23"/>
      <c r="J33" s="55"/>
      <c r="K33" s="55"/>
      <c r="L33" s="55"/>
      <c r="M33" s="55"/>
      <c r="N33" s="55"/>
      <c r="O33" s="55">
        <v>1</v>
      </c>
      <c r="P33" s="55"/>
      <c r="Q33" s="55"/>
      <c r="R33" s="55"/>
      <c r="S33" s="55"/>
      <c r="T33" s="55"/>
      <c r="U33" s="55"/>
      <c r="V33" s="55"/>
      <c r="W33" s="55"/>
      <c r="X33" s="55"/>
      <c r="Y33" s="17">
        <f t="shared" si="1"/>
        <v>1</v>
      </c>
    </row>
    <row r="34" spans="1:25" s="28" customFormat="1" ht="14.5" hidden="1" x14ac:dyDescent="0.35">
      <c r="A34" s="82" t="s">
        <v>109</v>
      </c>
      <c r="B34" s="68" t="s">
        <v>43</v>
      </c>
      <c r="C34" s="83" t="s">
        <v>134</v>
      </c>
      <c r="D34" s="84" t="s">
        <v>110</v>
      </c>
      <c r="E34" s="84" t="s">
        <v>111</v>
      </c>
      <c r="F34" s="26" t="s">
        <v>14</v>
      </c>
      <c r="G34" s="40"/>
      <c r="H34" s="23"/>
      <c r="I34" s="23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v>2000</v>
      </c>
      <c r="W34" s="55"/>
      <c r="X34" s="55"/>
      <c r="Y34" s="17">
        <f>V34</f>
        <v>2000</v>
      </c>
    </row>
    <row r="35" spans="1:25" s="28" customFormat="1" ht="14.5" hidden="1" x14ac:dyDescent="0.35">
      <c r="A35" s="82" t="s">
        <v>112</v>
      </c>
      <c r="B35" s="68" t="s">
        <v>43</v>
      </c>
      <c r="C35" s="85" t="s">
        <v>135</v>
      </c>
      <c r="D35" s="85" t="s">
        <v>113</v>
      </c>
      <c r="E35" s="84" t="s">
        <v>114</v>
      </c>
      <c r="F35" s="26" t="s">
        <v>14</v>
      </c>
      <c r="G35" s="40"/>
      <c r="H35" s="23"/>
      <c r="I35" s="23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>
        <v>4365.3599999999997</v>
      </c>
      <c r="W35" s="55"/>
      <c r="X35" s="55"/>
      <c r="Y35" s="17">
        <f t="shared" ref="Y35:Y37" si="2">V35</f>
        <v>4365.3599999999997</v>
      </c>
    </row>
    <row r="36" spans="1:25" s="28" customFormat="1" ht="14.5" hidden="1" x14ac:dyDescent="0.35">
      <c r="A36" s="82" t="s">
        <v>115</v>
      </c>
      <c r="B36" s="68" t="s">
        <v>43</v>
      </c>
      <c r="C36" s="86" t="s">
        <v>136</v>
      </c>
      <c r="D36" s="86" t="s">
        <v>116</v>
      </c>
      <c r="E36" s="87" t="s">
        <v>117</v>
      </c>
      <c r="F36" s="26" t="s">
        <v>14</v>
      </c>
      <c r="G36" s="40"/>
      <c r="H36" s="23"/>
      <c r="I36" s="23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>
        <v>5820.48</v>
      </c>
      <c r="W36" s="55"/>
      <c r="X36" s="55"/>
      <c r="Y36" s="17">
        <f t="shared" si="2"/>
        <v>5820.48</v>
      </c>
    </row>
    <row r="37" spans="1:25" s="28" customFormat="1" ht="14.5" hidden="1" x14ac:dyDescent="0.35">
      <c r="A37" s="82" t="s">
        <v>118</v>
      </c>
      <c r="B37" s="68" t="s">
        <v>43</v>
      </c>
      <c r="C37" s="88" t="s">
        <v>137</v>
      </c>
      <c r="D37" s="88" t="s">
        <v>119</v>
      </c>
      <c r="E37" s="89" t="s">
        <v>120</v>
      </c>
      <c r="F37" s="26" t="s">
        <v>14</v>
      </c>
      <c r="G37" s="40"/>
      <c r="H37" s="23"/>
      <c r="I37" s="23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v>5494.58</v>
      </c>
      <c r="W37" s="55"/>
      <c r="X37" s="55"/>
      <c r="Y37" s="17">
        <f t="shared" si="2"/>
        <v>5494.58</v>
      </c>
    </row>
    <row r="38" spans="1:25" s="28" customFormat="1" ht="14.25" customHeight="1" x14ac:dyDescent="0.35">
      <c r="A38" s="95" t="s">
        <v>142</v>
      </c>
      <c r="B38" s="68" t="s">
        <v>43</v>
      </c>
      <c r="C38" s="96" t="s">
        <v>143</v>
      </c>
      <c r="D38" s="97" t="s">
        <v>144</v>
      </c>
      <c r="E38" s="87" t="s">
        <v>145</v>
      </c>
      <c r="F38" s="26" t="s">
        <v>14</v>
      </c>
      <c r="G38" s="40"/>
      <c r="H38" s="23"/>
      <c r="I38" s="23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>
        <v>1380.67</v>
      </c>
      <c r="Y38" s="17">
        <f>X38</f>
        <v>1380.67</v>
      </c>
    </row>
    <row r="39" spans="1:25" s="28" customFormat="1" ht="14.25" customHeight="1" x14ac:dyDescent="0.35">
      <c r="A39" s="27"/>
      <c r="B39" s="58"/>
      <c r="C39" s="59"/>
      <c r="D39" s="16"/>
      <c r="E39" s="59"/>
      <c r="F39" s="26"/>
      <c r="G39" s="40"/>
      <c r="H39" s="23"/>
      <c r="I39" s="23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33"/>
    </row>
    <row r="40" spans="1:25" s="28" customFormat="1" ht="14.25" customHeight="1" x14ac:dyDescent="0.35">
      <c r="A40" s="31"/>
      <c r="B40" s="26"/>
      <c r="C40" s="43"/>
      <c r="D40" s="43"/>
      <c r="E40" s="16"/>
      <c r="F40" s="26"/>
      <c r="G40" s="40"/>
      <c r="H40" s="23"/>
      <c r="I40" s="23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33"/>
    </row>
    <row r="41" spans="1:25" s="28" customFormat="1" ht="14.5" hidden="1" x14ac:dyDescent="0.35">
      <c r="A41" s="51" t="s">
        <v>22</v>
      </c>
      <c r="B41" s="26"/>
      <c r="C41" s="65"/>
      <c r="D41" s="43"/>
      <c r="E41" s="16"/>
      <c r="F41" s="26" t="s">
        <v>14</v>
      </c>
      <c r="G41" s="40"/>
      <c r="H41" s="23"/>
      <c r="I41" s="23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33">
        <f>SUM(H41:H41)</f>
        <v>0</v>
      </c>
    </row>
    <row r="42" spans="1:25" s="28" customFormat="1" ht="14.5" hidden="1" x14ac:dyDescent="0.35">
      <c r="A42" s="51" t="s">
        <v>27</v>
      </c>
      <c r="B42" s="68" t="s">
        <v>28</v>
      </c>
      <c r="C42" s="16" t="s">
        <v>29</v>
      </c>
      <c r="D42" s="43" t="s">
        <v>23</v>
      </c>
      <c r="E42" s="16" t="s">
        <v>24</v>
      </c>
      <c r="F42" s="26">
        <v>10.561</v>
      </c>
      <c r="G42" s="40"/>
      <c r="H42" s="55">
        <v>4862.01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33">
        <f>SUM(H42:H42)</f>
        <v>4862.01</v>
      </c>
    </row>
    <row r="43" spans="1:25" s="28" customFormat="1" ht="14.25" hidden="1" customHeight="1" x14ac:dyDescent="0.35">
      <c r="A43" s="27" t="s">
        <v>32</v>
      </c>
      <c r="B43" s="68" t="s">
        <v>43</v>
      </c>
      <c r="C43" s="16" t="s">
        <v>33</v>
      </c>
      <c r="D43" s="16" t="s">
        <v>34</v>
      </c>
      <c r="E43" s="16" t="s">
        <v>35</v>
      </c>
      <c r="F43" s="26" t="s">
        <v>14</v>
      </c>
      <c r="G43" s="40"/>
      <c r="H43" s="23"/>
      <c r="I43" s="23">
        <v>18683.141026443242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>
        <v>10500</v>
      </c>
      <c r="U43" s="55"/>
      <c r="V43" s="55"/>
      <c r="W43" s="55"/>
      <c r="X43" s="55"/>
      <c r="Y43" s="33">
        <f>SUM(I43:T43)</f>
        <v>29183.141026443242</v>
      </c>
    </row>
    <row r="44" spans="1:25" s="28" customFormat="1" ht="14.25" hidden="1" customHeight="1" x14ac:dyDescent="0.35">
      <c r="A44" s="27" t="s">
        <v>123</v>
      </c>
      <c r="B44" s="68" t="s">
        <v>43</v>
      </c>
      <c r="C44" s="34" t="s">
        <v>131</v>
      </c>
      <c r="D44" s="16" t="s">
        <v>132</v>
      </c>
      <c r="E44" s="35" t="s">
        <v>133</v>
      </c>
      <c r="F44" s="92">
        <v>17.285</v>
      </c>
      <c r="G44" s="40"/>
      <c r="H44" s="23"/>
      <c r="I44" s="23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>
        <v>69085</v>
      </c>
      <c r="X44" s="55"/>
      <c r="Y44" s="17">
        <f>SUM(W44)</f>
        <v>69085</v>
      </c>
    </row>
    <row r="45" spans="1:25" s="28" customFormat="1" ht="14.25" customHeight="1" x14ac:dyDescent="0.35">
      <c r="A45" s="27"/>
      <c r="B45" s="40"/>
      <c r="C45" s="41"/>
      <c r="D45" s="41"/>
      <c r="E45" s="52"/>
      <c r="F45" s="40"/>
      <c r="G45" s="40"/>
      <c r="H45" s="23"/>
      <c r="I45" s="23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33">
        <f t="shared" ref="Y45:Y58" si="3">SUM(H45:H45)</f>
        <v>0</v>
      </c>
    </row>
    <row r="46" spans="1:25" s="28" customFormat="1" ht="14" hidden="1" customHeight="1" x14ac:dyDescent="0.35">
      <c r="A46" s="22" t="s">
        <v>8</v>
      </c>
      <c r="B46" s="40"/>
      <c r="C46" s="41"/>
      <c r="D46" s="41"/>
      <c r="E46" s="52"/>
      <c r="F46" s="40"/>
      <c r="G46" s="40"/>
      <c r="H46" s="23"/>
      <c r="I46" s="23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33">
        <f t="shared" si="3"/>
        <v>0</v>
      </c>
    </row>
    <row r="47" spans="1:25" s="28" customFormat="1" ht="14.25" hidden="1" customHeight="1" x14ac:dyDescent="0.35">
      <c r="A47" s="16" t="s">
        <v>20</v>
      </c>
      <c r="B47" s="40"/>
      <c r="C47" s="41"/>
      <c r="D47" s="41"/>
      <c r="E47" s="52"/>
      <c r="F47" s="40"/>
      <c r="G47" s="40"/>
      <c r="H47" s="23"/>
      <c r="I47" s="23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33">
        <f t="shared" si="3"/>
        <v>0</v>
      </c>
    </row>
    <row r="48" spans="1:25" s="28" customFormat="1" ht="14.25" hidden="1" customHeight="1" x14ac:dyDescent="0.35">
      <c r="A48" s="44" t="s">
        <v>19</v>
      </c>
      <c r="B48" s="26"/>
      <c r="C48" s="34"/>
      <c r="D48" s="34"/>
      <c r="E48" s="35"/>
      <c r="F48" s="43">
        <v>17.800999999999998</v>
      </c>
      <c r="G48" s="64" t="s">
        <v>130</v>
      </c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33">
        <f t="shared" si="3"/>
        <v>0</v>
      </c>
    </row>
    <row r="49" spans="1:26" s="28" customFormat="1" ht="14.25" hidden="1" customHeight="1" x14ac:dyDescent="0.35">
      <c r="A49" s="44" t="s">
        <v>19</v>
      </c>
      <c r="B49" s="26"/>
      <c r="C49" s="34"/>
      <c r="D49" s="34"/>
      <c r="E49" s="35"/>
      <c r="F49" s="43">
        <v>17.800999999999998</v>
      </c>
      <c r="G49" s="64" t="s">
        <v>130</v>
      </c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33">
        <f t="shared" si="3"/>
        <v>0</v>
      </c>
    </row>
    <row r="50" spans="1:26" s="28" customFormat="1" ht="14.25" hidden="1" customHeight="1" x14ac:dyDescent="0.35">
      <c r="A50" s="44"/>
      <c r="B50" s="26"/>
      <c r="C50" s="16"/>
      <c r="D50" s="59"/>
      <c r="E50" s="63"/>
      <c r="F50" s="16">
        <v>17.225000000000001</v>
      </c>
      <c r="G50" s="42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33">
        <f t="shared" si="3"/>
        <v>0</v>
      </c>
      <c r="Z50" s="60"/>
    </row>
    <row r="51" spans="1:26" s="28" customFormat="1" ht="14.5" hidden="1" x14ac:dyDescent="0.35">
      <c r="A51" s="27"/>
      <c r="B51" s="26"/>
      <c r="C51" s="41"/>
      <c r="D51" s="41"/>
      <c r="E51" s="41"/>
      <c r="F51" s="26"/>
      <c r="G51" s="40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33">
        <f t="shared" si="3"/>
        <v>0</v>
      </c>
    </row>
    <row r="52" spans="1:26" s="28" customFormat="1" ht="14.5" hidden="1" x14ac:dyDescent="0.35">
      <c r="A52" s="27"/>
      <c r="B52" s="40"/>
      <c r="C52" s="41"/>
      <c r="D52" s="41"/>
      <c r="E52" s="41"/>
      <c r="F52" s="40"/>
      <c r="G52" s="40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33">
        <f t="shared" si="3"/>
        <v>0</v>
      </c>
    </row>
    <row r="53" spans="1:26" s="28" customFormat="1" ht="14.25" hidden="1" customHeight="1" x14ac:dyDescent="0.35">
      <c r="A53" s="39"/>
      <c r="B53" s="40"/>
      <c r="C53" s="41"/>
      <c r="D53" s="41"/>
      <c r="E53" s="41"/>
      <c r="F53" s="42"/>
      <c r="G53" s="42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33">
        <f t="shared" si="3"/>
        <v>0</v>
      </c>
    </row>
    <row r="54" spans="1:26" s="28" customFormat="1" ht="14.25" hidden="1" customHeight="1" x14ac:dyDescent="0.35">
      <c r="A54" s="39"/>
      <c r="B54" s="40"/>
      <c r="C54" s="41"/>
      <c r="D54" s="41"/>
      <c r="E54" s="41"/>
      <c r="F54" s="42"/>
      <c r="G54" s="42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33">
        <f t="shared" si="3"/>
        <v>0</v>
      </c>
    </row>
    <row r="55" spans="1:26" s="28" customFormat="1" ht="14.25" hidden="1" customHeight="1" x14ac:dyDescent="0.35">
      <c r="A55" s="22" t="s">
        <v>8</v>
      </c>
      <c r="B55" s="40"/>
      <c r="C55" s="41"/>
      <c r="D55" s="41"/>
      <c r="E55" s="41"/>
      <c r="F55" s="42"/>
      <c r="G55" s="42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33">
        <f t="shared" si="3"/>
        <v>0</v>
      </c>
    </row>
    <row r="56" spans="1:26" s="28" customFormat="1" ht="14.25" hidden="1" customHeight="1" x14ac:dyDescent="0.35">
      <c r="A56" s="16" t="s">
        <v>49</v>
      </c>
      <c r="B56" s="40"/>
      <c r="C56" s="41"/>
      <c r="D56" s="41"/>
      <c r="E56" s="41"/>
      <c r="F56" s="42"/>
      <c r="G56" s="42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33">
        <f t="shared" si="3"/>
        <v>0</v>
      </c>
    </row>
    <row r="57" spans="1:26" s="28" customFormat="1" ht="14.25" hidden="1" customHeight="1" x14ac:dyDescent="0.35">
      <c r="A57" s="76" t="s">
        <v>52</v>
      </c>
      <c r="B57" s="26" t="s">
        <v>53</v>
      </c>
      <c r="C57" s="16" t="s">
        <v>54</v>
      </c>
      <c r="D57" s="77" t="s">
        <v>55</v>
      </c>
      <c r="E57" s="77">
        <v>6501</v>
      </c>
      <c r="F57" s="26">
        <v>17.259</v>
      </c>
      <c r="G57" s="91" t="s">
        <v>128</v>
      </c>
      <c r="H57" s="55"/>
      <c r="I57" s="55"/>
      <c r="J57" s="55"/>
      <c r="K57" s="55">
        <f>496882-1</f>
        <v>496881</v>
      </c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33">
        <f t="shared" si="3"/>
        <v>0</v>
      </c>
    </row>
    <row r="58" spans="1:26" s="28" customFormat="1" ht="14.25" hidden="1" customHeight="1" x14ac:dyDescent="0.35">
      <c r="A58" s="76" t="s">
        <v>52</v>
      </c>
      <c r="B58" s="26" t="s">
        <v>56</v>
      </c>
      <c r="C58" s="16" t="s">
        <v>54</v>
      </c>
      <c r="D58" s="77" t="s">
        <v>55</v>
      </c>
      <c r="E58" s="77">
        <v>6501</v>
      </c>
      <c r="F58" s="26">
        <v>17.259</v>
      </c>
      <c r="G58" s="91" t="s">
        <v>128</v>
      </c>
      <c r="H58" s="55"/>
      <c r="I58" s="55"/>
      <c r="J58" s="55"/>
      <c r="K58" s="55">
        <v>1</v>
      </c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33">
        <f t="shared" si="3"/>
        <v>0</v>
      </c>
    </row>
    <row r="59" spans="1:26" s="28" customFormat="1" ht="14.25" hidden="1" customHeight="1" x14ac:dyDescent="0.35">
      <c r="A59" s="27" t="s">
        <v>74</v>
      </c>
      <c r="B59" s="26" t="s">
        <v>53</v>
      </c>
      <c r="C59" s="59" t="s">
        <v>75</v>
      </c>
      <c r="D59" s="32" t="s">
        <v>76</v>
      </c>
      <c r="E59" s="32">
        <v>6502</v>
      </c>
      <c r="F59" s="16">
        <v>17.257999999999999</v>
      </c>
      <c r="G59" s="91" t="s">
        <v>128</v>
      </c>
      <c r="H59" s="55"/>
      <c r="I59" s="55"/>
      <c r="J59" s="55"/>
      <c r="K59" s="55"/>
      <c r="L59" s="55"/>
      <c r="M59" s="55"/>
      <c r="N59" s="55">
        <f>91826-1</f>
        <v>91825</v>
      </c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17">
        <f>SUM(N59)</f>
        <v>91825</v>
      </c>
    </row>
    <row r="60" spans="1:26" s="28" customFormat="1" ht="14.25" hidden="1" customHeight="1" x14ac:dyDescent="0.35">
      <c r="A60" s="27" t="s">
        <v>74</v>
      </c>
      <c r="B60" s="26" t="s">
        <v>56</v>
      </c>
      <c r="C60" s="59" t="s">
        <v>75</v>
      </c>
      <c r="D60" s="32" t="s">
        <v>76</v>
      </c>
      <c r="E60" s="32">
        <v>6502</v>
      </c>
      <c r="F60" s="16">
        <v>17.257999999999999</v>
      </c>
      <c r="G60" s="91" t="s">
        <v>128</v>
      </c>
      <c r="H60" s="55"/>
      <c r="I60" s="55"/>
      <c r="J60" s="55"/>
      <c r="K60" s="55"/>
      <c r="L60" s="55"/>
      <c r="M60" s="55"/>
      <c r="N60" s="55">
        <v>1</v>
      </c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17">
        <f>SUM(N60)</f>
        <v>1</v>
      </c>
    </row>
    <row r="61" spans="1:26" s="28" customFormat="1" ht="14.25" hidden="1" customHeight="1" x14ac:dyDescent="0.35">
      <c r="A61" s="27"/>
      <c r="B61" s="26"/>
      <c r="C61" s="59"/>
      <c r="D61" s="32"/>
      <c r="E61" s="32"/>
      <c r="F61" s="16"/>
      <c r="G61" s="91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17"/>
    </row>
    <row r="62" spans="1:26" s="28" customFormat="1" ht="14.25" hidden="1" customHeight="1" x14ac:dyDescent="0.35">
      <c r="A62" s="27" t="s">
        <v>74</v>
      </c>
      <c r="B62" s="26" t="s">
        <v>87</v>
      </c>
      <c r="C62" s="16" t="s">
        <v>96</v>
      </c>
      <c r="D62" s="32" t="s">
        <v>76</v>
      </c>
      <c r="E62" s="32">
        <v>6502</v>
      </c>
      <c r="F62" s="16">
        <v>17.257999999999999</v>
      </c>
      <c r="G62" s="91" t="s">
        <v>128</v>
      </c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>
        <f>372272.58-1</f>
        <v>372271.58</v>
      </c>
      <c r="S62" s="55"/>
      <c r="T62" s="55"/>
      <c r="U62" s="55"/>
      <c r="V62" s="55"/>
      <c r="W62" s="55"/>
      <c r="X62" s="55"/>
      <c r="Y62" s="17">
        <f>SUM(Q62:R62)</f>
        <v>372271.58</v>
      </c>
    </row>
    <row r="63" spans="1:26" s="28" customFormat="1" ht="14.25" hidden="1" customHeight="1" x14ac:dyDescent="0.35">
      <c r="A63" s="27" t="s">
        <v>74</v>
      </c>
      <c r="B63" s="26" t="s">
        <v>56</v>
      </c>
      <c r="C63" s="16" t="s">
        <v>96</v>
      </c>
      <c r="D63" s="32" t="s">
        <v>76</v>
      </c>
      <c r="E63" s="32">
        <v>6502</v>
      </c>
      <c r="F63" s="16">
        <v>17.257999999999999</v>
      </c>
      <c r="G63" s="91" t="s">
        <v>128</v>
      </c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>
        <v>1</v>
      </c>
      <c r="S63" s="55"/>
      <c r="T63" s="55"/>
      <c r="U63" s="55"/>
      <c r="V63" s="55"/>
      <c r="W63" s="55"/>
      <c r="X63" s="55"/>
      <c r="Y63" s="17">
        <f>SUM(Q63:R63)</f>
        <v>1</v>
      </c>
    </row>
    <row r="64" spans="1:26" s="28" customFormat="1" ht="14.25" hidden="1" customHeight="1" x14ac:dyDescent="0.35">
      <c r="A64" s="27"/>
      <c r="B64" s="26"/>
      <c r="C64" s="59"/>
      <c r="D64" s="32"/>
      <c r="E64" s="32"/>
      <c r="F64" s="16"/>
      <c r="G64" s="91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17"/>
    </row>
    <row r="65" spans="1:26" s="28" customFormat="1" ht="14.25" hidden="1" customHeight="1" x14ac:dyDescent="0.35">
      <c r="A65" s="27" t="s">
        <v>61</v>
      </c>
      <c r="B65" s="26" t="s">
        <v>53</v>
      </c>
      <c r="C65" s="61" t="s">
        <v>62</v>
      </c>
      <c r="D65" s="32" t="s">
        <v>63</v>
      </c>
      <c r="E65" s="26">
        <v>6503</v>
      </c>
      <c r="F65" s="16">
        <v>17.277999999999999</v>
      </c>
      <c r="G65" s="91" t="s">
        <v>128</v>
      </c>
      <c r="H65" s="55"/>
      <c r="I65" s="55"/>
      <c r="J65" s="55"/>
      <c r="K65" s="55"/>
      <c r="L65" s="55">
        <f>110231-1</f>
        <v>110230</v>
      </c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17">
        <f>SUM(L65)</f>
        <v>110230</v>
      </c>
    </row>
    <row r="66" spans="1:26" s="28" customFormat="1" ht="14.25" hidden="1" customHeight="1" x14ac:dyDescent="0.35">
      <c r="A66" s="27" t="s">
        <v>61</v>
      </c>
      <c r="B66" s="26" t="s">
        <v>56</v>
      </c>
      <c r="C66" s="61" t="s">
        <v>62</v>
      </c>
      <c r="D66" s="32" t="s">
        <v>63</v>
      </c>
      <c r="E66" s="26">
        <v>6503</v>
      </c>
      <c r="F66" s="16">
        <v>17.277999999999999</v>
      </c>
      <c r="G66" s="91" t="s">
        <v>128</v>
      </c>
      <c r="H66" s="55"/>
      <c r="I66" s="55"/>
      <c r="J66" s="55"/>
      <c r="K66" s="55"/>
      <c r="L66" s="55">
        <v>1</v>
      </c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17">
        <f>SUM(L66)</f>
        <v>1</v>
      </c>
    </row>
    <row r="67" spans="1:26" s="28" customFormat="1" ht="14.25" hidden="1" customHeight="1" x14ac:dyDescent="0.35">
      <c r="A67" s="27"/>
      <c r="B67" s="58"/>
      <c r="C67" s="43"/>
      <c r="D67" s="16"/>
      <c r="E67" s="26"/>
      <c r="F67" s="16"/>
      <c r="G67" s="91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33">
        <f>SUM(H67:H67)</f>
        <v>0</v>
      </c>
      <c r="Z67" s="62"/>
    </row>
    <row r="68" spans="1:26" s="28" customFormat="1" ht="14.25" hidden="1" customHeight="1" x14ac:dyDescent="0.35">
      <c r="A68" s="27" t="s">
        <v>61</v>
      </c>
      <c r="B68" s="26" t="s">
        <v>87</v>
      </c>
      <c r="C68" s="16" t="s">
        <v>88</v>
      </c>
      <c r="D68" s="32" t="s">
        <v>63</v>
      </c>
      <c r="E68" s="77">
        <v>6503</v>
      </c>
      <c r="F68" s="16">
        <v>17.277999999999999</v>
      </c>
      <c r="G68" s="91" t="s">
        <v>128</v>
      </c>
      <c r="H68" s="55"/>
      <c r="I68" s="55"/>
      <c r="J68" s="55"/>
      <c r="K68" s="55"/>
      <c r="L68" s="55"/>
      <c r="M68" s="55"/>
      <c r="N68" s="55"/>
      <c r="O68" s="55"/>
      <c r="P68" s="55">
        <f>144400.4-1</f>
        <v>144399.4</v>
      </c>
      <c r="Q68" s="55"/>
      <c r="R68" s="55"/>
      <c r="S68" s="55"/>
      <c r="T68" s="55"/>
      <c r="U68" s="55"/>
      <c r="V68" s="55"/>
      <c r="W68" s="55"/>
      <c r="X68" s="55"/>
      <c r="Y68" s="17">
        <f>SUM(P68)</f>
        <v>144399.4</v>
      </c>
    </row>
    <row r="69" spans="1:26" s="28" customFormat="1" ht="14.25" hidden="1" customHeight="1" x14ac:dyDescent="0.35">
      <c r="A69" s="27" t="s">
        <v>61</v>
      </c>
      <c r="B69" s="26" t="s">
        <v>56</v>
      </c>
      <c r="C69" s="16" t="s">
        <v>88</v>
      </c>
      <c r="D69" s="32" t="s">
        <v>63</v>
      </c>
      <c r="E69" s="77">
        <v>6503</v>
      </c>
      <c r="F69" s="16">
        <v>17.277999999999999</v>
      </c>
      <c r="G69" s="91" t="s">
        <v>128</v>
      </c>
      <c r="H69" s="55"/>
      <c r="I69" s="55"/>
      <c r="J69" s="55"/>
      <c r="K69" s="55"/>
      <c r="L69" s="55"/>
      <c r="M69" s="55"/>
      <c r="N69" s="55"/>
      <c r="O69" s="55"/>
      <c r="P69" s="55">
        <v>1</v>
      </c>
      <c r="Q69" s="55"/>
      <c r="R69" s="55"/>
      <c r="S69" s="55"/>
      <c r="T69" s="55"/>
      <c r="U69" s="55"/>
      <c r="V69" s="55"/>
      <c r="W69" s="55"/>
      <c r="X69" s="55"/>
      <c r="Y69" s="17">
        <f>SUM(P69)</f>
        <v>1</v>
      </c>
      <c r="Z69" s="60">
        <f>SUM(Y67:Y69)</f>
        <v>144400.4</v>
      </c>
    </row>
    <row r="70" spans="1:26" s="28" customFormat="1" ht="14.25" hidden="1" customHeight="1" x14ac:dyDescent="0.35">
      <c r="A70" s="27"/>
      <c r="B70" s="26"/>
      <c r="C70" s="61"/>
      <c r="D70" s="16"/>
      <c r="E70" s="26"/>
      <c r="F70" s="16"/>
      <c r="G70" s="42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33">
        <f>SUM(H70:H70)</f>
        <v>0</v>
      </c>
    </row>
    <row r="71" spans="1:26" s="28" customFormat="1" ht="14.25" hidden="1" customHeight="1" x14ac:dyDescent="0.35">
      <c r="A71" s="27"/>
      <c r="B71" s="26"/>
      <c r="C71" s="61"/>
      <c r="D71" s="16"/>
      <c r="E71" s="26"/>
      <c r="F71" s="16"/>
      <c r="G71" s="42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33">
        <f>SUM(H71:H71)</f>
        <v>0</v>
      </c>
    </row>
    <row r="72" spans="1:26" s="28" customFormat="1" ht="14.25" hidden="1" customHeight="1" x14ac:dyDescent="0.35">
      <c r="A72" s="27"/>
      <c r="B72" s="26"/>
      <c r="C72" s="61"/>
      <c r="D72" s="16"/>
      <c r="E72" s="26"/>
      <c r="F72" s="16"/>
      <c r="G72" s="42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33">
        <f>SUM(H72:H72)</f>
        <v>0</v>
      </c>
    </row>
    <row r="73" spans="1:26" s="28" customFormat="1" ht="14.25" hidden="1" customHeight="1" x14ac:dyDescent="0.35">
      <c r="A73" s="27"/>
      <c r="B73" s="58"/>
      <c r="C73" s="43"/>
      <c r="D73" s="16"/>
      <c r="E73" s="26"/>
      <c r="F73" s="16"/>
      <c r="G73" s="42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33">
        <f t="shared" ref="Y73:Y82" si="4">SUM(H73:H73)</f>
        <v>0</v>
      </c>
      <c r="Z73" s="62"/>
    </row>
    <row r="74" spans="1:26" s="28" customFormat="1" ht="14.25" hidden="1" customHeight="1" x14ac:dyDescent="0.35">
      <c r="A74" s="27"/>
      <c r="B74" s="26"/>
      <c r="C74" s="43"/>
      <c r="D74" s="16"/>
      <c r="E74" s="26"/>
      <c r="F74" s="16"/>
      <c r="G74" s="42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33">
        <f t="shared" si="4"/>
        <v>0</v>
      </c>
    </row>
    <row r="75" spans="1:26" s="28" customFormat="1" ht="14.25" hidden="1" customHeight="1" x14ac:dyDescent="0.35">
      <c r="A75" s="27"/>
      <c r="B75" s="26"/>
      <c r="C75" s="43"/>
      <c r="D75" s="16"/>
      <c r="E75" s="26"/>
      <c r="F75" s="16"/>
      <c r="G75" s="42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33">
        <f t="shared" si="4"/>
        <v>0</v>
      </c>
      <c r="Z75" s="60">
        <f>SUM(Y73:Y75)</f>
        <v>0</v>
      </c>
    </row>
    <row r="76" spans="1:26" s="28" customFormat="1" ht="14.25" hidden="1" customHeight="1" x14ac:dyDescent="0.35">
      <c r="A76" s="27"/>
      <c r="B76" s="26"/>
      <c r="C76" s="16"/>
      <c r="D76" s="16"/>
      <c r="E76" s="26"/>
      <c r="F76" s="16"/>
      <c r="G76" s="42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33">
        <f t="shared" si="4"/>
        <v>0</v>
      </c>
    </row>
    <row r="77" spans="1:26" s="28" customFormat="1" ht="14.25" hidden="1" customHeight="1" x14ac:dyDescent="0.35">
      <c r="A77" s="27"/>
      <c r="B77" s="26"/>
      <c r="C77" s="16"/>
      <c r="D77" s="16"/>
      <c r="E77" s="26"/>
      <c r="F77" s="16"/>
      <c r="G77" s="42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33">
        <f t="shared" si="4"/>
        <v>0</v>
      </c>
    </row>
    <row r="78" spans="1:26" s="28" customFormat="1" ht="14.5" hidden="1" x14ac:dyDescent="0.35">
      <c r="A78" s="27"/>
      <c r="B78" s="26"/>
      <c r="C78" s="43"/>
      <c r="D78" s="16"/>
      <c r="E78" s="57"/>
      <c r="F78" s="16"/>
      <c r="G78" s="42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33">
        <f t="shared" si="4"/>
        <v>0</v>
      </c>
    </row>
    <row r="79" spans="1:26" s="28" customFormat="1" ht="14.5" hidden="1" x14ac:dyDescent="0.35">
      <c r="A79" s="27"/>
      <c r="B79" s="26"/>
      <c r="C79" s="57"/>
      <c r="D79" s="16"/>
      <c r="E79" s="57"/>
      <c r="F79" s="16"/>
      <c r="G79" s="42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33">
        <f t="shared" si="4"/>
        <v>0</v>
      </c>
    </row>
    <row r="80" spans="1:26" s="28" customFormat="1" ht="14.5" hidden="1" x14ac:dyDescent="0.35">
      <c r="A80" s="44"/>
      <c r="B80" s="58"/>
      <c r="C80" s="43"/>
      <c r="D80" s="16"/>
      <c r="E80" s="26"/>
      <c r="F80" s="16"/>
      <c r="G80" s="42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33">
        <f t="shared" si="4"/>
        <v>0</v>
      </c>
    </row>
    <row r="81" spans="1:25" s="28" customFormat="1" ht="14.25" hidden="1" customHeight="1" x14ac:dyDescent="0.35">
      <c r="A81" s="44"/>
      <c r="B81" s="26"/>
      <c r="C81" s="43"/>
      <c r="D81" s="16"/>
      <c r="E81" s="26"/>
      <c r="F81" s="16"/>
      <c r="G81" s="42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33">
        <f t="shared" si="4"/>
        <v>0</v>
      </c>
    </row>
    <row r="82" spans="1:25" s="14" customFormat="1" ht="17.25" customHeight="1" x14ac:dyDescent="0.35">
      <c r="A82" s="81" t="s">
        <v>12</v>
      </c>
      <c r="B82" s="36"/>
      <c r="C82" s="37"/>
      <c r="D82" s="36"/>
      <c r="E82" s="37"/>
      <c r="F82" s="36"/>
      <c r="G82" s="36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33">
        <f t="shared" si="4"/>
        <v>0</v>
      </c>
    </row>
    <row r="83" spans="1:25" s="14" customFormat="1" ht="18.75" customHeight="1" x14ac:dyDescent="0.35">
      <c r="A83" s="27" t="s">
        <v>0</v>
      </c>
      <c r="B83" s="27"/>
      <c r="C83" s="38"/>
      <c r="D83" s="38"/>
      <c r="E83" s="38"/>
      <c r="F83" s="38"/>
      <c r="G83" s="38"/>
      <c r="H83" s="56">
        <f>SUM(H6:H82)</f>
        <v>4862.01</v>
      </c>
      <c r="I83" s="71">
        <f>SUM(I43:I82)</f>
        <v>18683.141026443242</v>
      </c>
      <c r="J83" s="56">
        <f>SUM(J16:J19)</f>
        <v>124982.97</v>
      </c>
      <c r="K83" s="56">
        <f>SUM(K55:K82)</f>
        <v>496882</v>
      </c>
      <c r="L83" s="56">
        <f>SUM(L55:L66)</f>
        <v>110231</v>
      </c>
      <c r="M83" s="56">
        <f>SUM(M23:M24)</f>
        <v>71033</v>
      </c>
      <c r="N83" s="56">
        <f>SUM(N56:N60)</f>
        <v>91826</v>
      </c>
      <c r="O83" s="56">
        <f>SUM(O30:O33)</f>
        <v>281844.32</v>
      </c>
      <c r="P83" s="56">
        <f>SUM(P66:P73)</f>
        <v>144400.4</v>
      </c>
      <c r="Q83" s="56">
        <f>SUM(Q22:Q27)</f>
        <v>291667.5</v>
      </c>
      <c r="R83" s="56">
        <f>SUM(R61:R82)</f>
        <v>372272.58</v>
      </c>
      <c r="S83" s="56">
        <f>SUM(S22:S25)</f>
        <v>291667.5</v>
      </c>
      <c r="T83" s="56">
        <f>SUM(T29:T81)</f>
        <v>10500</v>
      </c>
      <c r="U83" s="56">
        <f>SUM(U23:U24)</f>
        <v>23967</v>
      </c>
      <c r="V83" s="56">
        <f>SUM(V29:V40)</f>
        <v>17680.419999999998</v>
      </c>
      <c r="W83" s="56">
        <f>SUM(W44:W82)</f>
        <v>69085</v>
      </c>
      <c r="X83" s="56">
        <f>SUM(X28:X40)</f>
        <v>1380.67</v>
      </c>
      <c r="Y83" s="33"/>
    </row>
    <row r="84" spans="1:25" s="30" customFormat="1" ht="14.5" x14ac:dyDescent="0.35">
      <c r="A84" s="14"/>
      <c r="B84" s="14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</row>
    <row r="85" spans="1:25" s="14" customFormat="1" ht="14.5" x14ac:dyDescent="0.35">
      <c r="A85" s="30" t="s">
        <v>9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</row>
    <row r="86" spans="1:25" s="14" customFormat="1" ht="15" hidden="1" customHeight="1" x14ac:dyDescent="0.35">
      <c r="A86" s="30" t="s">
        <v>30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</row>
    <row r="87" spans="1:25" s="14" customFormat="1" ht="17.25" hidden="1" customHeight="1" x14ac:dyDescent="0.35">
      <c r="A87" s="69" t="s">
        <v>31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</row>
    <row r="88" spans="1:25" s="14" customFormat="1" ht="14.5" hidden="1" x14ac:dyDescent="0.35">
      <c r="A88" s="30" t="s">
        <v>37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</row>
    <row r="89" spans="1:25" ht="14.5" hidden="1" x14ac:dyDescent="0.35">
      <c r="A89" s="30" t="s">
        <v>38</v>
      </c>
    </row>
    <row r="90" spans="1:25" ht="14.5" hidden="1" x14ac:dyDescent="0.35">
      <c r="A90" s="30" t="s">
        <v>39</v>
      </c>
    </row>
    <row r="91" spans="1:25" ht="14.5" hidden="1" x14ac:dyDescent="0.35">
      <c r="A91" s="30" t="s">
        <v>40</v>
      </c>
    </row>
    <row r="92" spans="1:25" ht="14.5" hidden="1" x14ac:dyDescent="0.35">
      <c r="A92" s="30" t="s">
        <v>51</v>
      </c>
    </row>
    <row r="93" spans="1:25" ht="14.5" hidden="1" x14ac:dyDescent="0.35">
      <c r="A93" s="30" t="s">
        <v>50</v>
      </c>
    </row>
    <row r="94" spans="1:25" ht="14.5" hidden="1" x14ac:dyDescent="0.35">
      <c r="A94" s="30" t="s">
        <v>57</v>
      </c>
    </row>
    <row r="95" spans="1:25" ht="14.5" hidden="1" x14ac:dyDescent="0.35">
      <c r="A95" s="30" t="s">
        <v>58</v>
      </c>
    </row>
    <row r="96" spans="1:25" ht="14.5" hidden="1" x14ac:dyDescent="0.35">
      <c r="A96" s="30" t="s">
        <v>70</v>
      </c>
    </row>
    <row r="97" spans="1:1" ht="14.5" hidden="1" x14ac:dyDescent="0.35">
      <c r="A97" s="30" t="s">
        <v>69</v>
      </c>
    </row>
    <row r="98" spans="1:1" ht="14.5" hidden="1" x14ac:dyDescent="0.35">
      <c r="A98" s="30" t="s">
        <v>72</v>
      </c>
    </row>
    <row r="99" spans="1:1" ht="14.5" hidden="1" x14ac:dyDescent="0.35">
      <c r="A99" s="30" t="s">
        <v>71</v>
      </c>
    </row>
    <row r="100" spans="1:1" ht="14.5" hidden="1" x14ac:dyDescent="0.35">
      <c r="A100" s="30" t="s">
        <v>79</v>
      </c>
    </row>
    <row r="101" spans="1:1" ht="14.5" hidden="1" x14ac:dyDescent="0.35">
      <c r="A101" s="30" t="s">
        <v>78</v>
      </c>
    </row>
    <row r="102" spans="1:1" ht="14.5" hidden="1" x14ac:dyDescent="0.35">
      <c r="A102" s="30" t="s">
        <v>86</v>
      </c>
    </row>
    <row r="103" spans="1:1" ht="14.5" hidden="1" x14ac:dyDescent="0.35">
      <c r="A103" s="30" t="s">
        <v>85</v>
      </c>
    </row>
    <row r="104" spans="1:1" ht="14.5" hidden="1" x14ac:dyDescent="0.35">
      <c r="A104" s="30" t="s">
        <v>94</v>
      </c>
    </row>
    <row r="105" spans="1:1" ht="14.5" hidden="1" x14ac:dyDescent="0.35">
      <c r="A105" s="30" t="s">
        <v>93</v>
      </c>
    </row>
    <row r="106" spans="1:1" ht="14.5" hidden="1" x14ac:dyDescent="0.35">
      <c r="A106" s="30" t="s">
        <v>98</v>
      </c>
    </row>
    <row r="107" spans="1:1" ht="14.5" hidden="1" x14ac:dyDescent="0.35">
      <c r="A107" s="30" t="s">
        <v>97</v>
      </c>
    </row>
    <row r="108" spans="1:1" ht="14.5" hidden="1" x14ac:dyDescent="0.35">
      <c r="A108" s="30" t="s">
        <v>99</v>
      </c>
    </row>
    <row r="109" spans="1:1" ht="14.5" hidden="1" x14ac:dyDescent="0.35">
      <c r="A109" s="30" t="s">
        <v>93</v>
      </c>
    </row>
    <row r="110" spans="1:1" ht="14.5" hidden="1" x14ac:dyDescent="0.35">
      <c r="A110" s="30" t="s">
        <v>103</v>
      </c>
    </row>
    <row r="111" spans="1:1" ht="14.5" hidden="1" x14ac:dyDescent="0.35">
      <c r="A111" s="30" t="s">
        <v>102</v>
      </c>
    </row>
    <row r="112" spans="1:1" ht="14.5" hidden="1" x14ac:dyDescent="0.35">
      <c r="A112" s="30" t="s">
        <v>105</v>
      </c>
    </row>
    <row r="113" spans="1:1" ht="14.5" hidden="1" x14ac:dyDescent="0.35">
      <c r="A113" s="30" t="s">
        <v>69</v>
      </c>
    </row>
    <row r="114" spans="1:1" ht="14.5" hidden="1" x14ac:dyDescent="0.35">
      <c r="A114" s="30" t="s">
        <v>108</v>
      </c>
    </row>
    <row r="115" spans="1:1" ht="14.5" hidden="1" x14ac:dyDescent="0.35">
      <c r="A115" s="30" t="s">
        <v>106</v>
      </c>
    </row>
    <row r="116" spans="1:1" ht="14.5" hidden="1" x14ac:dyDescent="0.35">
      <c r="A116" s="30" t="s">
        <v>124</v>
      </c>
    </row>
    <row r="117" spans="1:1" ht="14.5" hidden="1" x14ac:dyDescent="0.35">
      <c r="A117" s="30" t="s">
        <v>125</v>
      </c>
    </row>
    <row r="118" spans="1:1" ht="14.5" x14ac:dyDescent="0.35">
      <c r="A118" s="30" t="s">
        <v>141</v>
      </c>
    </row>
    <row r="119" spans="1:1" ht="14.5" x14ac:dyDescent="0.35">
      <c r="A119" s="30" t="s">
        <v>106</v>
      </c>
    </row>
    <row r="121" spans="1:1" ht="14.5" x14ac:dyDescent="0.35">
      <c r="A121" s="98" t="s">
        <v>107</v>
      </c>
    </row>
    <row r="122" spans="1:1" ht="14.5" x14ac:dyDescent="0.35">
      <c r="A122" s="99" t="s">
        <v>139</v>
      </c>
    </row>
    <row r="123" spans="1:1" ht="14.5" x14ac:dyDescent="0.35">
      <c r="A123" s="100" t="s">
        <v>147</v>
      </c>
    </row>
    <row r="124" spans="1:1" ht="14.5" x14ac:dyDescent="0.35">
      <c r="A124" s="99" t="s">
        <v>140</v>
      </c>
    </row>
    <row r="125" spans="1:1" ht="14.5" x14ac:dyDescent="0.35">
      <c r="A125" s="100" t="s">
        <v>146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2019-01-09T17:35:39Z</cp:lastPrinted>
  <dcterms:created xsi:type="dcterms:W3CDTF">2000-04-13T13:33:42Z</dcterms:created>
  <dcterms:modified xsi:type="dcterms:W3CDTF">2023-03-21T18:25:42Z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