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95F9BEB8-2706-4378-B8AC-0F99847C2C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83" i="2" l="1"/>
  <c r="AE83" i="2"/>
  <c r="AG19" i="2"/>
  <c r="AG20" i="2"/>
  <c r="AG18" i="2"/>
  <c r="AG52" i="2"/>
  <c r="AG53" i="2"/>
  <c r="AD83" i="2"/>
  <c r="AG71" i="2"/>
  <c r="AC83" i="2"/>
  <c r="AB83" i="2"/>
  <c r="AG64" i="2"/>
  <c r="AG66" i="2"/>
  <c r="AG67" i="2"/>
  <c r="AG69" i="2"/>
  <c r="AG15" i="2"/>
  <c r="AG16" i="2"/>
  <c r="AG21" i="2"/>
  <c r="AG22" i="2"/>
  <c r="AG23" i="2"/>
  <c r="AG24" i="2"/>
  <c r="AG25" i="2"/>
  <c r="AG26" i="2"/>
  <c r="AG27" i="2"/>
  <c r="AG28" i="2"/>
  <c r="AG29" i="2"/>
  <c r="AG30" i="2"/>
  <c r="AG31" i="2"/>
  <c r="AG33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4" i="2"/>
  <c r="AG55" i="2"/>
  <c r="AG56" i="2"/>
  <c r="AG58" i="2"/>
  <c r="AG60" i="2"/>
  <c r="AG61" i="2"/>
  <c r="AG63" i="2"/>
  <c r="AG70" i="2"/>
  <c r="AG72" i="2"/>
  <c r="AG73" i="2"/>
  <c r="AG74" i="2"/>
  <c r="AG75" i="2"/>
  <c r="AG76" i="2"/>
  <c r="AG77" i="2"/>
  <c r="AG78" i="2"/>
  <c r="AG79" i="2"/>
  <c r="AG80" i="2"/>
  <c r="AA83" i="2"/>
  <c r="Z83" i="2"/>
  <c r="Y83" i="2"/>
  <c r="X83" i="2"/>
  <c r="W83" i="2"/>
  <c r="V83" i="2"/>
  <c r="U83" i="2"/>
  <c r="T83" i="2"/>
  <c r="S83" i="2"/>
  <c r="R62" i="2"/>
  <c r="AG62" i="2" s="1"/>
  <c r="Q83" i="2"/>
  <c r="P68" i="2"/>
  <c r="AG68" i="2" s="1"/>
  <c r="O34" i="2"/>
  <c r="AG34" i="2" s="1"/>
  <c r="O32" i="2"/>
  <c r="AG32" i="2" s="1"/>
  <c r="N59" i="2"/>
  <c r="AG59" i="2" s="1"/>
  <c r="M83" i="2"/>
  <c r="L65" i="2"/>
  <c r="AG65" i="2" s="1"/>
  <c r="K57" i="2"/>
  <c r="K83" i="2" s="1"/>
  <c r="J17" i="2"/>
  <c r="AG17" i="2" s="1"/>
  <c r="I83" i="2"/>
  <c r="AG81" i="2"/>
  <c r="AG82" i="2"/>
  <c r="AG9" i="2"/>
  <c r="AG10" i="2"/>
  <c r="AG11" i="2"/>
  <c r="AG12" i="2"/>
  <c r="AG13" i="2"/>
  <c r="AG14" i="2"/>
  <c r="AG8" i="2"/>
  <c r="H83" i="2"/>
  <c r="AG57" i="2" l="1"/>
  <c r="R83" i="2"/>
  <c r="P83" i="2"/>
  <c r="N83" i="2"/>
  <c r="J83" i="2"/>
  <c r="O83" i="2"/>
  <c r="L83" i="2"/>
</calcChain>
</file>

<file path=xl/sharedStrings.xml><?xml version="1.0" encoding="utf-8"?>
<sst xmlns="http://schemas.openxmlformats.org/spreadsheetml/2006/main" count="301" uniqueCount="189">
  <si>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</si>
  <si>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</si>
  <si>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</si>
  <si>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</si>
  <si>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</si>
  <si>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</si>
  <si>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</si>
  <si>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</si>
  <si>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</si>
  <si>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</si>
  <si>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</si>
  <si>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</si>
  <si>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</si>
  <si>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</si>
  <si>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</si>
  <si>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</si>
  <si>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</si>
  <si>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</si>
  <si>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</si>
  <si>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</si>
  <si>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21CCNCENTRADE</t>
  </si>
  <si>
    <t>DTA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</si>
  <si>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</si>
  <si>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</si>
  <si>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</si>
  <si>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</si>
  <si>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</si>
  <si>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</si>
  <si>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</si>
  <si>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</si>
  <si>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</si>
  <si>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</si>
  <si>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</si>
  <si>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</si>
  <si>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</si>
  <si>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</si>
  <si>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</si>
  <si>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</si>
  <si>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</si>
  <si>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</si>
  <si>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</si>
  <si>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</si>
  <si>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</si>
  <si>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</si>
  <si>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</si>
  <si>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</si>
  <si>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</si>
  <si>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</si>
  <si>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</si>
  <si>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</si>
  <si>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</si>
  <si>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</si>
  <si>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</si>
  <si>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</si>
  <si>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</si>
  <si>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</si>
  <si>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</si>
  <si>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</si>
  <si>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</si>
  <si>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</si>
  <si>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</si>
  <si>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</si>
  <si>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</si>
  <si>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</si>
  <si>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</si>
  <si>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</si>
  <si>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</si>
  <si>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</si>
  <si>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</si>
  <si>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</si>
  <si>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</si>
  <si>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</si>
  <si>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</si>
  <si>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</si>
  <si>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</si>
  <si>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</si>
  <si>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</si>
  <si>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</si>
  <si>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</si>
  <si>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</si>
  <si>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</si>
  <si>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</si>
  <si>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</si>
  <si>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</si>
  <si>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</si>
  <si>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</si>
  <si>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</si>
  <si>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</si>
  <si>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</si>
  <si>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</si>
  <si>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</si>
  <si>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</si>
  <si>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</si>
  <si>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</si>
  <si>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</si>
  <si>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</si>
  <si>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</si>
  <si>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</si>
  <si>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</si>
  <si>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</si>
  <si>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</si>
  <si>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</si>
  <si>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</si>
  <si>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</si>
  <si>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</si>
  <si>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</si>
  <si>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BUDGET #14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</si>
  <si>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</si>
  <si>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</si>
  <si>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</si>
  <si>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</si>
  <si>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</si>
  <si>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</si>
  <si>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</si>
  <si>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</si>
  <si>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</si>
  <si>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</si>
  <si>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</si>
  <si>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</si>
  <si>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#14 FY23</t>
  </si>
  <si>
    <t>BUDGET #15 FY23</t>
  </si>
  <si>
    <t>APPRENTICE  (SERVICE DATES: 7/1/2020-6/30/2023)</t>
  </si>
  <si>
    <t>BUDGET #15 FY23 FEB.14, 2023</t>
  </si>
  <si>
    <t>TO ADD APPRENTICE FUNDS</t>
  </si>
  <si>
    <t>FAIN #</t>
  </si>
  <si>
    <t>TA38685-22-55-A-25</t>
  </si>
  <si>
    <t>AA-38535-22-55-A-25</t>
  </si>
  <si>
    <t>ES38736-22-55-A-25</t>
  </si>
  <si>
    <t>DV35786-21-55-5-25</t>
  </si>
  <si>
    <t>FAPAE21</t>
  </si>
  <si>
    <t>7003-1785</t>
  </si>
  <si>
    <t>HB55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</si>
  <si>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</si>
  <si>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</si>
  <si>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</si>
  <si>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</si>
  <si>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</si>
  <si>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</si>
  <si>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</si>
  <si>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BUDGET #16 FY23 MARCH 21, 2023</t>
  </si>
  <si>
    <t xml:space="preserve">MA SCSEP </t>
  </si>
  <si>
    <t xml:space="preserve">FAD38278PI </t>
  </si>
  <si>
    <t>9110-1178</t>
  </si>
  <si>
    <t>K116</t>
  </si>
  <si>
    <t>SLRBKDH2VLD5</t>
  </si>
  <si>
    <t>VC6000170635</t>
  </si>
  <si>
    <t>BUDGET #17 FY23</t>
  </si>
  <si>
    <t>NATIONAL SCSEP CWI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</si>
  <si>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</si>
  <si>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</si>
  <si>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</si>
  <si>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</si>
  <si>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</si>
  <si>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</si>
  <si>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</si>
  <si>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WPP SNAP EXPANSION</t>
  </si>
  <si>
    <t>OCT 1, 2022-FEB 16, 2023</t>
  </si>
  <si>
    <t>FY20233067</t>
  </si>
  <si>
    <t>FEB 17, 2023-JUNE 30,2023</t>
  </si>
  <si>
    <t>BUDGET #19 FY23</t>
  </si>
  <si>
    <t>BUDGET #19 FY23 JUNE 9, 2023</t>
  </si>
  <si>
    <t>TO ADD VETS FUNDING</t>
  </si>
  <si>
    <t>CT EOL 23CCNCENVETSUI</t>
  </si>
  <si>
    <t>FVETS2023</t>
  </si>
  <si>
    <t>7002-6628</t>
  </si>
  <si>
    <t>K109</t>
  </si>
  <si>
    <t>BUDGET #20 FY23</t>
  </si>
  <si>
    <t>BUDGET #20 FY23 JUNE 12, 2023</t>
  </si>
  <si>
    <t>TO MOVE FUNDS FROM FY23 TO FY24 LINE</t>
  </si>
  <si>
    <t>UI-35950-21-60-A-25</t>
  </si>
  <si>
    <t>TO MOVE WP 90% FUNDS ABOVE THE LINE</t>
  </si>
  <si>
    <t>TO ADD RAPID RESPONSE FUNDS</t>
  </si>
  <si>
    <t>RAPID RESPONSE STATE STAFF</t>
  </si>
  <si>
    <t>BUDGET #21 FY23</t>
  </si>
  <si>
    <t>BUDGET #21 FY23 JUNE 29, 2023</t>
  </si>
  <si>
    <t>FWIADWK22B</t>
  </si>
  <si>
    <t>BUDGET #22 FY23</t>
  </si>
  <si>
    <t>TO DEOBLIGATE UNSPENT FUNDS</t>
  </si>
  <si>
    <t>BUDGET #22 FY23 AUGUST 31, 2023</t>
  </si>
  <si>
    <t>FVETS2022</t>
  </si>
  <si>
    <t>BUDGET #23 FY23</t>
  </si>
  <si>
    <t>TO EXTEND CONTRACT SERVICE DATE</t>
  </si>
  <si>
    <t>BUDGET #23 FY23 FEB. 14, 2024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</si>
  <si>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</si>
  <si>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OCT 1, 2023-JUNE 30, 2024</t>
  </si>
  <si>
    <t>JULY 1, 2024-SEPT 30,2024</t>
  </si>
  <si>
    <t>BUDGET #24 FY23</t>
  </si>
  <si>
    <t>BUDGET #24 FY23 JUNE 27, 2024</t>
  </si>
  <si>
    <t>TO ADJUST RETAINED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</si>
</sst>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0" fontId="17" fillId="0" borderId="8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23" fillId="0" borderId="14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1"/>
  <sheetViews>
    <sheetView tabSelected="1" topLeftCell="A2" zoomScale="120" zoomScaleNormal="120" workbookViewId="0">
      <selection activeCell="A16" sqref="A16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9" width="18" style="2" hidden="1" customWidth="1"/>
    <col min="10" max="10" width="12.90625" style="2" hidden="1" customWidth="1"/>
    <col min="11" max="12" width="13.90625" style="2" hidden="1" customWidth="1"/>
    <col min="13" max="17" width="12.90625" style="2" hidden="1" customWidth="1"/>
    <col min="18" max="31" width="13.90625" style="2" hidden="1" customWidth="1"/>
    <col min="32" max="32" width="13.90625" style="2" customWidth="1"/>
    <col min="33" max="33" width="12.1796875" style="3" hidden="1" customWidth="1"/>
    <col min="34" max="34" width="11.54296875" style="3" bestFit="1" customWidth="1"/>
    <col min="35" max="16384" width="9.1796875" style="3"/>
  </cols>
  <sheetData>
    <row r="1" spans="1:33" ht="29.25" customHeight="1" x14ac:dyDescent="0.45">
      <c r="B1" s="105" t="s">
        <v>10</v>
      </c>
      <c r="C1" s="106"/>
      <c r="D1" s="106"/>
      <c r="E1" s="106"/>
      <c r="F1" s="106"/>
      <c r="G1" s="106"/>
      <c r="H1" s="10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</row>
    <row r="2" spans="1:33" ht="22.5" customHeight="1" x14ac:dyDescent="0.45">
      <c r="A2" s="10" t="s">
        <v>11</v>
      </c>
      <c r="B2" s="9" t="s">
        <v>7</v>
      </c>
      <c r="C2" s="1"/>
    </row>
    <row r="3" spans="1:33" ht="21" thickBot="1" x14ac:dyDescent="0.5">
      <c r="A3" s="4"/>
      <c r="B3" s="5"/>
      <c r="C3" s="1"/>
    </row>
    <row r="4" spans="1:33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9" t="s">
        <v>124</v>
      </c>
      <c r="H4" s="12" t="s">
        <v>24</v>
      </c>
      <c r="I4" s="69" t="s">
        <v>35</v>
      </c>
      <c r="J4" s="69" t="s">
        <v>47</v>
      </c>
      <c r="K4" s="69" t="s">
        <v>58</v>
      </c>
      <c r="L4" s="69" t="s">
        <v>59</v>
      </c>
      <c r="M4" s="69" t="s">
        <v>63</v>
      </c>
      <c r="N4" s="69" t="s">
        <v>72</v>
      </c>
      <c r="O4" s="69" t="s">
        <v>76</v>
      </c>
      <c r="P4" s="69" t="s">
        <v>83</v>
      </c>
      <c r="Q4" s="69" t="s">
        <v>88</v>
      </c>
      <c r="R4" s="69" t="s">
        <v>94</v>
      </c>
      <c r="S4" s="69" t="s">
        <v>99</v>
      </c>
      <c r="T4" s="69" t="s">
        <v>100</v>
      </c>
      <c r="U4" s="69" t="s">
        <v>103</v>
      </c>
      <c r="V4" s="69" t="s">
        <v>119</v>
      </c>
      <c r="W4" s="69" t="s">
        <v>120</v>
      </c>
      <c r="X4" s="69" t="s">
        <v>136</v>
      </c>
      <c r="Y4" s="69" t="s">
        <v>146</v>
      </c>
      <c r="Z4" s="69" t="s">
        <v>152</v>
      </c>
      <c r="AA4" s="69" t="s">
        <v>159</v>
      </c>
      <c r="AB4" s="69" t="s">
        <v>166</v>
      </c>
      <c r="AC4" s="69" t="s">
        <v>173</v>
      </c>
      <c r="AD4" s="69" t="s">
        <v>176</v>
      </c>
      <c r="AE4" s="69" t="s">
        <v>180</v>
      </c>
      <c r="AF4" s="69" t="s">
        <v>186</v>
      </c>
      <c r="AG4" s="13" t="s">
        <v>6</v>
      </c>
    </row>
    <row r="5" spans="1:33" s="8" customFormat="1" ht="15" hidden="1" x14ac:dyDescent="0.35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50"/>
    </row>
    <row r="6" spans="1:33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7" t="s">
        <v>12</v>
      </c>
    </row>
    <row r="7" spans="1:33" s="14" customFormat="1" ht="19.5" hidden="1" customHeight="1" x14ac:dyDescent="0.35">
      <c r="A7" s="16" t="s">
        <v>20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7" t="s">
        <v>12</v>
      </c>
    </row>
    <row r="8" spans="1:33" s="14" customFormat="1" ht="14.5" hidden="1" x14ac:dyDescent="0.35">
      <c r="A8" s="31"/>
      <c r="B8" s="54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3">
        <f t="shared" ref="AG8:AG14" si="0">SUM(H8:H8)</f>
        <v>0</v>
      </c>
    </row>
    <row r="9" spans="1:33" s="14" customFormat="1" ht="14.5" hidden="1" x14ac:dyDescent="0.35">
      <c r="A9" s="31"/>
      <c r="B9" s="26"/>
      <c r="C9" s="16"/>
      <c r="D9" s="16"/>
      <c r="E9" s="16"/>
      <c r="F9" s="16"/>
      <c r="G9" s="63" t="s">
        <v>125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33">
        <f t="shared" si="0"/>
        <v>0</v>
      </c>
    </row>
    <row r="10" spans="1:33" s="14" customFormat="1" ht="14.5" hidden="1" x14ac:dyDescent="0.35">
      <c r="A10" s="31"/>
      <c r="B10" s="26"/>
      <c r="C10" s="16"/>
      <c r="D10" s="16"/>
      <c r="E10" s="16"/>
      <c r="F10" s="16"/>
      <c r="G10" s="63" t="s">
        <v>125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33">
        <f t="shared" si="0"/>
        <v>0</v>
      </c>
    </row>
    <row r="11" spans="1:33" s="14" customFormat="1" ht="14.5" hidden="1" x14ac:dyDescent="0.35">
      <c r="A11" s="53"/>
      <c r="B11" s="54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33">
        <f t="shared" si="0"/>
        <v>0</v>
      </c>
    </row>
    <row r="12" spans="1:33" s="14" customFormat="1" ht="14.5" hidden="1" x14ac:dyDescent="0.35">
      <c r="A12" s="53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33">
        <f t="shared" si="0"/>
        <v>0</v>
      </c>
    </row>
    <row r="13" spans="1:33" s="14" customFormat="1" ht="14.5" hidden="1" x14ac:dyDescent="0.35">
      <c r="A13" s="53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33">
        <f t="shared" si="0"/>
        <v>0</v>
      </c>
    </row>
    <row r="14" spans="1:33" s="14" customFormat="1" ht="15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33">
        <f t="shared" si="0"/>
        <v>0</v>
      </c>
    </row>
    <row r="15" spans="1:33" s="14" customFormat="1" ht="15.5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33">
        <f t="shared" ref="AG15:AG56" si="1">SUM(H15:AB15)</f>
        <v>0</v>
      </c>
    </row>
    <row r="16" spans="1:33" s="14" customFormat="1" ht="15.5" x14ac:dyDescent="0.35">
      <c r="A16" s="16" t="s">
        <v>40</v>
      </c>
      <c r="B16" s="26"/>
      <c r="C16" s="32"/>
      <c r="D16" s="32"/>
      <c r="E16" s="32"/>
      <c r="F16" s="32"/>
      <c r="G16" s="32"/>
      <c r="H16" s="19"/>
      <c r="I16" s="1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33">
        <f t="shared" si="1"/>
        <v>0</v>
      </c>
    </row>
    <row r="17" spans="1:34" s="14" customFormat="1" ht="15.5" hidden="1" x14ac:dyDescent="0.35">
      <c r="A17" s="71" t="s">
        <v>41</v>
      </c>
      <c r="B17" s="67" t="s">
        <v>42</v>
      </c>
      <c r="C17" s="16" t="s">
        <v>43</v>
      </c>
      <c r="D17" s="16" t="s">
        <v>44</v>
      </c>
      <c r="E17" s="16" t="s">
        <v>45</v>
      </c>
      <c r="F17" s="16">
        <v>17.225000000000001</v>
      </c>
      <c r="G17" s="103" t="s">
        <v>169</v>
      </c>
      <c r="H17" s="24"/>
      <c r="I17" s="24"/>
      <c r="J17" s="73">
        <f>124982.97-1</f>
        <v>124981.97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>
        <v>-124981.97</v>
      </c>
      <c r="AC17" s="73"/>
      <c r="AD17" s="73"/>
      <c r="AE17" s="73"/>
      <c r="AF17" s="73"/>
      <c r="AG17" s="33">
        <f t="shared" si="1"/>
        <v>0</v>
      </c>
    </row>
    <row r="18" spans="1:34" s="14" customFormat="1" ht="15.5" hidden="1" x14ac:dyDescent="0.35">
      <c r="A18" s="71" t="s">
        <v>41</v>
      </c>
      <c r="B18" s="72" t="s">
        <v>46</v>
      </c>
      <c r="C18" s="16" t="s">
        <v>43</v>
      </c>
      <c r="D18" s="16" t="s">
        <v>44</v>
      </c>
      <c r="E18" s="16" t="s">
        <v>45</v>
      </c>
      <c r="F18" s="16">
        <v>17.225000000000001</v>
      </c>
      <c r="G18" s="103" t="s">
        <v>169</v>
      </c>
      <c r="H18" s="24"/>
      <c r="I18" s="24"/>
      <c r="J18" s="73">
        <v>1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>
        <v>124981.97</v>
      </c>
      <c r="AC18" s="73"/>
      <c r="AD18" s="73"/>
      <c r="AE18" s="73"/>
      <c r="AF18" s="73"/>
      <c r="AG18" s="17">
        <f>SUM(K18:AE18)</f>
        <v>124981.97</v>
      </c>
    </row>
    <row r="19" spans="1:34" s="14" customFormat="1" ht="15" hidden="1" customHeight="1" x14ac:dyDescent="0.35">
      <c r="A19" s="53" t="s">
        <v>183</v>
      </c>
      <c r="B19" s="26" t="s">
        <v>184</v>
      </c>
      <c r="C19" s="16" t="s">
        <v>43</v>
      </c>
      <c r="D19" s="16" t="s">
        <v>44</v>
      </c>
      <c r="E19" s="16" t="s">
        <v>45</v>
      </c>
      <c r="F19" s="16">
        <v>17.225000000000001</v>
      </c>
      <c r="G19" s="103" t="s">
        <v>169</v>
      </c>
      <c r="H19" s="24"/>
      <c r="I19" s="24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>
        <v>-1</v>
      </c>
      <c r="AF19" s="73"/>
      <c r="AG19" s="17">
        <f t="shared" ref="AG19:AG20" si="2">SUM(K19:AE19)</f>
        <v>-1</v>
      </c>
    </row>
    <row r="20" spans="1:34" s="14" customFormat="1" ht="15" customHeight="1" x14ac:dyDescent="0.35">
      <c r="A20" s="53" t="s">
        <v>183</v>
      </c>
      <c r="B20" s="72" t="s">
        <v>185</v>
      </c>
      <c r="C20" s="16" t="s">
        <v>43</v>
      </c>
      <c r="D20" s="16" t="s">
        <v>44</v>
      </c>
      <c r="E20" s="16" t="s">
        <v>45</v>
      </c>
      <c r="F20" s="16">
        <v>17.225000000000001</v>
      </c>
      <c r="G20" s="103" t="s">
        <v>169</v>
      </c>
      <c r="H20" s="24"/>
      <c r="I20" s="24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>
        <v>1</v>
      </c>
      <c r="AF20" s="73">
        <v>-124981.967</v>
      </c>
      <c r="AG20" s="17">
        <f t="shared" si="2"/>
        <v>1</v>
      </c>
    </row>
    <row r="21" spans="1:34" s="14" customFormat="1" ht="15" customHeight="1" x14ac:dyDescent="0.35">
      <c r="A21" s="53"/>
      <c r="B21" s="26"/>
      <c r="C21" s="16"/>
      <c r="D21" s="16"/>
      <c r="E21" s="16"/>
      <c r="F21" s="16"/>
      <c r="G21" s="16"/>
      <c r="H21" s="24"/>
      <c r="I21" s="24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33">
        <f t="shared" si="1"/>
        <v>0</v>
      </c>
      <c r="AH21" s="65"/>
    </row>
    <row r="22" spans="1:34" s="14" customFormat="1" ht="14.5" x14ac:dyDescent="0.35">
      <c r="A22" s="27"/>
      <c r="B22" s="26"/>
      <c r="C22" s="16"/>
      <c r="D22" s="16"/>
      <c r="E22" s="16"/>
      <c r="F22" s="16"/>
      <c r="G22" s="16"/>
      <c r="H22" s="24"/>
      <c r="I22" s="24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33">
        <f t="shared" si="1"/>
        <v>0</v>
      </c>
    </row>
    <row r="23" spans="1:34" s="14" customFormat="1" ht="15" customHeight="1" x14ac:dyDescent="0.35">
      <c r="A23" s="31"/>
      <c r="B23" s="26"/>
      <c r="C23" s="34"/>
      <c r="D23" s="34"/>
      <c r="E23" s="35"/>
      <c r="F23" s="16"/>
      <c r="G23" s="16"/>
      <c r="H23" s="24"/>
      <c r="I23" s="24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33">
        <f t="shared" si="1"/>
        <v>0</v>
      </c>
    </row>
    <row r="24" spans="1:34" s="14" customFormat="1" ht="14.25" hidden="1" customHeight="1" x14ac:dyDescent="0.35">
      <c r="A24" s="22" t="s">
        <v>8</v>
      </c>
      <c r="B24" s="26"/>
      <c r="C24" s="32"/>
      <c r="D24" s="32"/>
      <c r="E24" s="32"/>
      <c r="F24" s="32"/>
      <c r="G24" s="32"/>
      <c r="H24" s="24"/>
      <c r="I24" s="24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33">
        <f t="shared" si="1"/>
        <v>0</v>
      </c>
    </row>
    <row r="25" spans="1:34" s="28" customFormat="1" ht="15.75" hidden="1" customHeight="1" x14ac:dyDescent="0.35">
      <c r="A25" s="16" t="s">
        <v>64</v>
      </c>
      <c r="B25" s="26"/>
      <c r="C25" s="32"/>
      <c r="D25" s="32"/>
      <c r="E25" s="32"/>
      <c r="F25" s="32"/>
      <c r="G25" s="89"/>
      <c r="H25" s="25"/>
      <c r="I25" s="25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33">
        <f t="shared" si="1"/>
        <v>0</v>
      </c>
    </row>
    <row r="26" spans="1:34" s="28" customFormat="1" ht="14.25" hidden="1" customHeight="1" x14ac:dyDescent="0.35">
      <c r="A26" s="39" t="s">
        <v>13</v>
      </c>
      <c r="B26" s="26" t="s">
        <v>42</v>
      </c>
      <c r="C26" s="61" t="s">
        <v>65</v>
      </c>
      <c r="D26" s="77" t="s">
        <v>66</v>
      </c>
      <c r="E26" s="78" t="s">
        <v>67</v>
      </c>
      <c r="F26" s="16" t="s">
        <v>14</v>
      </c>
      <c r="G26" s="42"/>
      <c r="H26" s="23"/>
      <c r="I26" s="23"/>
      <c r="J26" s="55"/>
      <c r="K26" s="55"/>
      <c r="L26" s="55"/>
      <c r="M26" s="55">
        <v>71033</v>
      </c>
      <c r="N26" s="55"/>
      <c r="O26" s="55"/>
      <c r="P26" s="55"/>
      <c r="Q26" s="55"/>
      <c r="R26" s="55"/>
      <c r="S26" s="55"/>
      <c r="T26" s="55"/>
      <c r="U26" s="55">
        <v>23967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33">
        <f t="shared" si="1"/>
        <v>95000</v>
      </c>
    </row>
    <row r="27" spans="1:34" s="28" customFormat="1" ht="15" hidden="1" thickBot="1" x14ac:dyDescent="0.4">
      <c r="A27" s="44" t="s">
        <v>15</v>
      </c>
      <c r="B27" s="67" t="s">
        <v>42</v>
      </c>
      <c r="C27" s="79" t="s">
        <v>89</v>
      </c>
      <c r="D27" s="77" t="s">
        <v>90</v>
      </c>
      <c r="E27" s="77" t="s">
        <v>91</v>
      </c>
      <c r="F27" s="26" t="s">
        <v>14</v>
      </c>
      <c r="G27" s="40"/>
      <c r="H27" s="23"/>
      <c r="I27" s="23"/>
      <c r="J27" s="55"/>
      <c r="K27" s="55"/>
      <c r="L27" s="55"/>
      <c r="M27" s="55"/>
      <c r="N27" s="55"/>
      <c r="O27" s="55"/>
      <c r="P27" s="55"/>
      <c r="Q27" s="55">
        <v>291667.5</v>
      </c>
      <c r="R27" s="55"/>
      <c r="S27" s="55">
        <v>291667.5</v>
      </c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33">
        <f t="shared" si="1"/>
        <v>583335</v>
      </c>
    </row>
    <row r="28" spans="1:34" s="28" customFormat="1" ht="14" hidden="1" customHeight="1" thickTop="1" x14ac:dyDescent="0.35">
      <c r="A28" s="44"/>
      <c r="B28" s="26"/>
      <c r="C28" s="16"/>
      <c r="D28" s="16"/>
      <c r="E28" s="16"/>
      <c r="F28" s="26"/>
      <c r="G28" s="40"/>
      <c r="H28" s="23"/>
      <c r="I28" s="23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33">
        <f t="shared" si="1"/>
        <v>0</v>
      </c>
    </row>
    <row r="29" spans="1:34" s="28" customFormat="1" ht="14.25" hidden="1" customHeight="1" x14ac:dyDescent="0.35">
      <c r="A29" s="44"/>
      <c r="B29" s="40"/>
      <c r="C29" s="41"/>
      <c r="D29" s="41"/>
      <c r="E29" s="41"/>
      <c r="F29" s="40"/>
      <c r="G29" s="40"/>
      <c r="H29" s="23"/>
      <c r="I29" s="23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33">
        <f t="shared" si="1"/>
        <v>0</v>
      </c>
    </row>
    <row r="30" spans="1:34" s="28" customFormat="1" ht="14.25" hidden="1" customHeight="1" x14ac:dyDescent="0.35">
      <c r="A30" s="22" t="s">
        <v>8</v>
      </c>
      <c r="B30" s="40"/>
      <c r="C30" s="41"/>
      <c r="D30" s="41"/>
      <c r="E30" s="41"/>
      <c r="F30" s="40"/>
      <c r="G30" s="40"/>
      <c r="H30" s="23"/>
      <c r="I30" s="23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33">
        <f t="shared" si="1"/>
        <v>0</v>
      </c>
    </row>
    <row r="31" spans="1:34" s="28" customFormat="1" ht="14.25" hidden="1" customHeight="1" x14ac:dyDescent="0.35">
      <c r="A31" s="16" t="s">
        <v>25</v>
      </c>
      <c r="B31" s="40"/>
      <c r="C31" s="34"/>
      <c r="D31" s="34"/>
      <c r="E31" s="34"/>
      <c r="F31" s="26"/>
      <c r="G31" s="40"/>
      <c r="H31" s="23"/>
      <c r="I31" s="23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33">
        <f t="shared" si="1"/>
        <v>0</v>
      </c>
    </row>
    <row r="32" spans="1:34" s="28" customFormat="1" ht="14.25" hidden="1" customHeight="1" x14ac:dyDescent="0.35">
      <c r="A32" s="27" t="s">
        <v>16</v>
      </c>
      <c r="B32" s="26" t="s">
        <v>52</v>
      </c>
      <c r="C32" s="43" t="s">
        <v>79</v>
      </c>
      <c r="D32" s="43" t="s">
        <v>80</v>
      </c>
      <c r="E32" s="16" t="s">
        <v>81</v>
      </c>
      <c r="F32" s="26">
        <v>17.207000000000001</v>
      </c>
      <c r="G32" s="63" t="s">
        <v>127</v>
      </c>
      <c r="H32" s="23"/>
      <c r="I32" s="23"/>
      <c r="J32" s="55"/>
      <c r="K32" s="55"/>
      <c r="L32" s="55"/>
      <c r="M32" s="55"/>
      <c r="N32" s="55"/>
      <c r="O32" s="55">
        <f>247421.32-1</f>
        <v>247420.32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>
        <v>-247420.32</v>
      </c>
      <c r="AC32" s="55"/>
      <c r="AD32" s="55"/>
      <c r="AE32" s="55"/>
      <c r="AF32" s="55"/>
      <c r="AG32" s="33">
        <f t="shared" si="1"/>
        <v>0</v>
      </c>
    </row>
    <row r="33" spans="1:33" s="28" customFormat="1" ht="14.25" hidden="1" customHeight="1" x14ac:dyDescent="0.35">
      <c r="A33" s="27" t="s">
        <v>16</v>
      </c>
      <c r="B33" s="26" t="s">
        <v>55</v>
      </c>
      <c r="C33" s="43" t="s">
        <v>79</v>
      </c>
      <c r="D33" s="43" t="s">
        <v>80</v>
      </c>
      <c r="E33" s="16" t="s">
        <v>81</v>
      </c>
      <c r="F33" s="26">
        <v>17.207000000000001</v>
      </c>
      <c r="G33" s="63" t="s">
        <v>127</v>
      </c>
      <c r="H33" s="23"/>
      <c r="I33" s="23"/>
      <c r="J33" s="55"/>
      <c r="K33" s="55"/>
      <c r="L33" s="55"/>
      <c r="M33" s="55"/>
      <c r="N33" s="55"/>
      <c r="O33" s="55">
        <v>1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33">
        <f t="shared" si="1"/>
        <v>1</v>
      </c>
    </row>
    <row r="34" spans="1:33" s="28" customFormat="1" ht="14.25" hidden="1" customHeight="1" x14ac:dyDescent="0.35">
      <c r="A34" s="27" t="s">
        <v>17</v>
      </c>
      <c r="B34" s="26" t="s">
        <v>52</v>
      </c>
      <c r="C34" s="43" t="s">
        <v>79</v>
      </c>
      <c r="D34" s="43" t="s">
        <v>80</v>
      </c>
      <c r="E34" s="16" t="s">
        <v>82</v>
      </c>
      <c r="F34" s="26" t="s">
        <v>18</v>
      </c>
      <c r="G34" s="63" t="s">
        <v>127</v>
      </c>
      <c r="H34" s="23"/>
      <c r="I34" s="23"/>
      <c r="J34" s="55"/>
      <c r="K34" s="55"/>
      <c r="L34" s="55"/>
      <c r="M34" s="55"/>
      <c r="N34" s="55"/>
      <c r="O34" s="55">
        <f>34423-1</f>
        <v>34422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33">
        <f t="shared" si="1"/>
        <v>34422</v>
      </c>
    </row>
    <row r="35" spans="1:33" s="28" customFormat="1" ht="14.25" hidden="1" customHeight="1" x14ac:dyDescent="0.35">
      <c r="A35" s="27" t="s">
        <v>17</v>
      </c>
      <c r="B35" s="26" t="s">
        <v>55</v>
      </c>
      <c r="C35" s="43" t="s">
        <v>79</v>
      </c>
      <c r="D35" s="43" t="s">
        <v>80</v>
      </c>
      <c r="E35" s="16" t="s">
        <v>82</v>
      </c>
      <c r="F35" s="26" t="s">
        <v>18</v>
      </c>
      <c r="G35" s="63" t="s">
        <v>127</v>
      </c>
      <c r="H35" s="23"/>
      <c r="I35" s="23"/>
      <c r="J35" s="55"/>
      <c r="K35" s="55"/>
      <c r="L35" s="55"/>
      <c r="M35" s="55"/>
      <c r="N35" s="55"/>
      <c r="O35" s="55">
        <v>1</v>
      </c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33">
        <f t="shared" si="1"/>
        <v>1</v>
      </c>
    </row>
    <row r="36" spans="1:33" s="28" customFormat="1" ht="14.5" hidden="1" x14ac:dyDescent="0.35">
      <c r="A36" s="81" t="s">
        <v>107</v>
      </c>
      <c r="B36" s="67" t="s">
        <v>42</v>
      </c>
      <c r="C36" s="82" t="s">
        <v>132</v>
      </c>
      <c r="D36" s="83" t="s">
        <v>108</v>
      </c>
      <c r="E36" s="83" t="s">
        <v>109</v>
      </c>
      <c r="F36" s="26" t="s">
        <v>14</v>
      </c>
      <c r="G36" s="40"/>
      <c r="H36" s="23"/>
      <c r="I36" s="23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2000</v>
      </c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33">
        <f t="shared" si="1"/>
        <v>2000</v>
      </c>
    </row>
    <row r="37" spans="1:33" s="28" customFormat="1" ht="14.5" hidden="1" x14ac:dyDescent="0.35">
      <c r="A37" s="81" t="s">
        <v>110</v>
      </c>
      <c r="B37" s="67" t="s">
        <v>42</v>
      </c>
      <c r="C37" s="84" t="s">
        <v>133</v>
      </c>
      <c r="D37" s="84" t="s">
        <v>111</v>
      </c>
      <c r="E37" s="83" t="s">
        <v>112</v>
      </c>
      <c r="F37" s="26" t="s">
        <v>14</v>
      </c>
      <c r="G37" s="40"/>
      <c r="H37" s="23"/>
      <c r="I37" s="2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4365.3599999999997</v>
      </c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33">
        <f t="shared" si="1"/>
        <v>4365.3599999999997</v>
      </c>
    </row>
    <row r="38" spans="1:33" s="28" customFormat="1" ht="14.5" hidden="1" x14ac:dyDescent="0.35">
      <c r="A38" s="81" t="s">
        <v>113</v>
      </c>
      <c r="B38" s="67" t="s">
        <v>42</v>
      </c>
      <c r="C38" s="85" t="s">
        <v>134</v>
      </c>
      <c r="D38" s="85" t="s">
        <v>114</v>
      </c>
      <c r="E38" s="86" t="s">
        <v>115</v>
      </c>
      <c r="F38" s="26" t="s">
        <v>14</v>
      </c>
      <c r="G38" s="40"/>
      <c r="H38" s="23"/>
      <c r="I38" s="2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>
        <v>5820.48</v>
      </c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33">
        <f t="shared" si="1"/>
        <v>5820.48</v>
      </c>
    </row>
    <row r="39" spans="1:33" s="28" customFormat="1" ht="14.5" hidden="1" x14ac:dyDescent="0.35">
      <c r="A39" s="81" t="s">
        <v>116</v>
      </c>
      <c r="B39" s="67" t="s">
        <v>42</v>
      </c>
      <c r="C39" s="87" t="s">
        <v>135</v>
      </c>
      <c r="D39" s="87" t="s">
        <v>117</v>
      </c>
      <c r="E39" s="88" t="s">
        <v>118</v>
      </c>
      <c r="F39" s="26" t="s">
        <v>14</v>
      </c>
      <c r="G39" s="40"/>
      <c r="H39" s="23"/>
      <c r="I39" s="2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>
        <v>5494.58</v>
      </c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33">
        <f t="shared" si="1"/>
        <v>5494.58</v>
      </c>
    </row>
    <row r="40" spans="1:33" s="28" customFormat="1" ht="14.25" hidden="1" customHeight="1" thickBot="1" x14ac:dyDescent="0.4">
      <c r="A40" s="92" t="s">
        <v>140</v>
      </c>
      <c r="B40" s="67" t="s">
        <v>42</v>
      </c>
      <c r="C40" s="93" t="s">
        <v>141</v>
      </c>
      <c r="D40" s="94" t="s">
        <v>142</v>
      </c>
      <c r="E40" s="86" t="s">
        <v>143</v>
      </c>
      <c r="F40" s="26" t="s">
        <v>14</v>
      </c>
      <c r="G40" s="40"/>
      <c r="H40" s="23"/>
      <c r="I40" s="23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>
        <v>1380.67</v>
      </c>
      <c r="Y40" s="55"/>
      <c r="Z40" s="55"/>
      <c r="AA40" s="55"/>
      <c r="AB40" s="55"/>
      <c r="AC40" s="55"/>
      <c r="AD40" s="55"/>
      <c r="AE40" s="55"/>
      <c r="AF40" s="55"/>
      <c r="AG40" s="33">
        <f t="shared" si="1"/>
        <v>1380.67</v>
      </c>
    </row>
    <row r="41" spans="1:33" s="28" customFormat="1" ht="14.25" hidden="1" customHeight="1" thickBot="1" x14ac:dyDescent="0.4">
      <c r="A41" s="27" t="s">
        <v>147</v>
      </c>
      <c r="B41" s="67" t="s">
        <v>42</v>
      </c>
      <c r="C41" s="16" t="s">
        <v>148</v>
      </c>
      <c r="D41" s="16" t="s">
        <v>149</v>
      </c>
      <c r="E41" s="97" t="s">
        <v>150</v>
      </c>
      <c r="F41" s="98">
        <v>17.234999999999999</v>
      </c>
      <c r="G41" s="40"/>
      <c r="H41" s="23"/>
      <c r="I41" s="23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>
        <v>5088.4799999999996</v>
      </c>
      <c r="Z41" s="55"/>
      <c r="AA41" s="55"/>
      <c r="AB41" s="55"/>
      <c r="AC41" s="55"/>
      <c r="AD41" s="55"/>
      <c r="AE41" s="55"/>
      <c r="AF41" s="55"/>
      <c r="AG41" s="33">
        <f t="shared" si="1"/>
        <v>5088.4799999999996</v>
      </c>
    </row>
    <row r="42" spans="1:33" s="28" customFormat="1" ht="14.25" hidden="1" customHeight="1" x14ac:dyDescent="0.35">
      <c r="A42" s="99" t="s">
        <v>155</v>
      </c>
      <c r="B42" s="67" t="s">
        <v>156</v>
      </c>
      <c r="C42" s="18" t="s">
        <v>157</v>
      </c>
      <c r="D42" s="18" t="s">
        <v>22</v>
      </c>
      <c r="E42" s="18" t="s">
        <v>23</v>
      </c>
      <c r="F42" s="100">
        <v>10.561</v>
      </c>
      <c r="G42" s="40"/>
      <c r="H42" s="23"/>
      <c r="I42" s="23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>
        <v>5601.3077320199991</v>
      </c>
      <c r="AA42" s="55"/>
      <c r="AB42" s="55"/>
      <c r="AC42" s="55"/>
      <c r="AD42" s="55"/>
      <c r="AE42" s="55"/>
      <c r="AF42" s="55"/>
      <c r="AG42" s="33">
        <f t="shared" si="1"/>
        <v>5601.3077320199991</v>
      </c>
    </row>
    <row r="43" spans="1:33" s="28" customFormat="1" ht="14.25" hidden="1" customHeight="1" x14ac:dyDescent="0.35">
      <c r="A43" s="27" t="s">
        <v>155</v>
      </c>
      <c r="B43" s="67" t="s">
        <v>158</v>
      </c>
      <c r="C43" s="18" t="s">
        <v>157</v>
      </c>
      <c r="D43" s="18" t="s">
        <v>22</v>
      </c>
      <c r="E43" s="18" t="s">
        <v>23</v>
      </c>
      <c r="F43" s="100">
        <v>10.561</v>
      </c>
      <c r="G43" s="40"/>
      <c r="H43" s="23"/>
      <c r="I43" s="23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>
        <v>7001.65226798</v>
      </c>
      <c r="AA43" s="55"/>
      <c r="AB43" s="55"/>
      <c r="AC43" s="55"/>
      <c r="AD43" s="55"/>
      <c r="AE43" s="55"/>
      <c r="AF43" s="55"/>
      <c r="AG43" s="33">
        <f t="shared" si="1"/>
        <v>7001.65226798</v>
      </c>
    </row>
    <row r="44" spans="1:33" s="28" customFormat="1" ht="14.25" hidden="1" customHeight="1" x14ac:dyDescent="0.35">
      <c r="A44" s="31"/>
      <c r="B44" s="26"/>
      <c r="C44" s="43"/>
      <c r="D44" s="43"/>
      <c r="E44" s="16"/>
      <c r="F44" s="26"/>
      <c r="G44" s="40"/>
      <c r="H44" s="23"/>
      <c r="I44" s="23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33">
        <f t="shared" si="1"/>
        <v>0</v>
      </c>
    </row>
    <row r="45" spans="1:33" s="28" customFormat="1" ht="14.5" hidden="1" x14ac:dyDescent="0.35">
      <c r="A45" s="51" t="s">
        <v>21</v>
      </c>
      <c r="B45" s="26"/>
      <c r="C45" s="64"/>
      <c r="D45" s="43"/>
      <c r="E45" s="16"/>
      <c r="F45" s="26" t="s">
        <v>14</v>
      </c>
      <c r="G45" s="40"/>
      <c r="H45" s="23"/>
      <c r="I45" s="23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33">
        <f t="shared" si="1"/>
        <v>0</v>
      </c>
    </row>
    <row r="46" spans="1:33" s="28" customFormat="1" ht="14.5" hidden="1" x14ac:dyDescent="0.35">
      <c r="A46" s="51" t="s">
        <v>26</v>
      </c>
      <c r="B46" s="67" t="s">
        <v>27</v>
      </c>
      <c r="C46" s="16" t="s">
        <v>28</v>
      </c>
      <c r="D46" s="43" t="s">
        <v>22</v>
      </c>
      <c r="E46" s="16" t="s">
        <v>23</v>
      </c>
      <c r="F46" s="26">
        <v>10.561</v>
      </c>
      <c r="G46" s="40"/>
      <c r="H46" s="55">
        <v>4862.01</v>
      </c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33">
        <f t="shared" si="1"/>
        <v>4862.01</v>
      </c>
    </row>
    <row r="47" spans="1:33" s="28" customFormat="1" ht="14.25" hidden="1" customHeight="1" x14ac:dyDescent="0.35">
      <c r="A47" s="27" t="s">
        <v>31</v>
      </c>
      <c r="B47" s="67" t="s">
        <v>42</v>
      </c>
      <c r="C47" s="16" t="s">
        <v>32</v>
      </c>
      <c r="D47" s="16" t="s">
        <v>33</v>
      </c>
      <c r="E47" s="16" t="s">
        <v>34</v>
      </c>
      <c r="F47" s="26" t="s">
        <v>14</v>
      </c>
      <c r="G47" s="40"/>
      <c r="H47" s="23"/>
      <c r="I47" s="23">
        <v>18683.141026443242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>
        <v>10500</v>
      </c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33">
        <f t="shared" si="1"/>
        <v>29183.141026443242</v>
      </c>
    </row>
    <row r="48" spans="1:33" s="28" customFormat="1" ht="14.25" hidden="1" customHeight="1" x14ac:dyDescent="0.35">
      <c r="A48" s="27" t="s">
        <v>121</v>
      </c>
      <c r="B48" s="67" t="s">
        <v>42</v>
      </c>
      <c r="C48" s="34" t="s">
        <v>129</v>
      </c>
      <c r="D48" s="16" t="s">
        <v>130</v>
      </c>
      <c r="E48" s="35" t="s">
        <v>131</v>
      </c>
      <c r="F48" s="91">
        <v>17.285</v>
      </c>
      <c r="G48" s="40"/>
      <c r="H48" s="23"/>
      <c r="I48" s="23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>
        <v>69085</v>
      </c>
      <c r="X48" s="55"/>
      <c r="Y48" s="55"/>
      <c r="Z48" s="55"/>
      <c r="AA48" s="55"/>
      <c r="AB48" s="55"/>
      <c r="AC48" s="55"/>
      <c r="AD48" s="55"/>
      <c r="AE48" s="55"/>
      <c r="AF48" s="55"/>
      <c r="AG48" s="33">
        <f t="shared" si="1"/>
        <v>69085</v>
      </c>
    </row>
    <row r="49" spans="1:33" s="28" customFormat="1" ht="14.25" hidden="1" customHeight="1" x14ac:dyDescent="0.35">
      <c r="A49" s="27"/>
      <c r="B49" s="40"/>
      <c r="C49" s="41"/>
      <c r="D49" s="41"/>
      <c r="E49" s="52"/>
      <c r="F49" s="40"/>
      <c r="G49" s="40"/>
      <c r="H49" s="23"/>
      <c r="I49" s="23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33">
        <f t="shared" si="1"/>
        <v>0</v>
      </c>
    </row>
    <row r="50" spans="1:33" s="28" customFormat="1" ht="14" hidden="1" customHeight="1" x14ac:dyDescent="0.35">
      <c r="A50" s="22" t="s">
        <v>8</v>
      </c>
      <c r="B50" s="40"/>
      <c r="C50" s="41"/>
      <c r="D50" s="41"/>
      <c r="E50" s="52"/>
      <c r="F50" s="40"/>
      <c r="G50" s="40"/>
      <c r="H50" s="23"/>
      <c r="I50" s="23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33">
        <f t="shared" si="1"/>
        <v>0</v>
      </c>
    </row>
    <row r="51" spans="1:33" s="28" customFormat="1" ht="14.25" hidden="1" customHeight="1" x14ac:dyDescent="0.35">
      <c r="A51" s="16" t="s">
        <v>162</v>
      </c>
      <c r="B51" s="40"/>
      <c r="C51" s="41"/>
      <c r="D51" s="41"/>
      <c r="E51" s="52"/>
      <c r="F51" s="40"/>
      <c r="G51" s="40"/>
      <c r="H51" s="23"/>
      <c r="I51" s="23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33">
        <f t="shared" si="1"/>
        <v>0</v>
      </c>
    </row>
    <row r="52" spans="1:33" s="28" customFormat="1" ht="14.25" hidden="1" customHeight="1" x14ac:dyDescent="0.35">
      <c r="A52" s="101" t="s">
        <v>19</v>
      </c>
      <c r="B52" s="26" t="s">
        <v>42</v>
      </c>
      <c r="C52" s="102" t="s">
        <v>163</v>
      </c>
      <c r="D52" s="102" t="s">
        <v>164</v>
      </c>
      <c r="E52" s="35" t="s">
        <v>165</v>
      </c>
      <c r="F52" s="43">
        <v>17.800999999999998</v>
      </c>
      <c r="G52" s="63" t="s">
        <v>128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>
        <v>9910</v>
      </c>
      <c r="AB52" s="55"/>
      <c r="AC52" s="55"/>
      <c r="AD52" s="55">
        <v>-6495.2</v>
      </c>
      <c r="AE52" s="55"/>
      <c r="AF52" s="55"/>
      <c r="AG52" s="17">
        <f>SUM(AA52:AD52)</f>
        <v>3414.8</v>
      </c>
    </row>
    <row r="53" spans="1:33" s="28" customFormat="1" ht="14.25" hidden="1" customHeight="1" x14ac:dyDescent="0.35">
      <c r="A53" s="101" t="s">
        <v>19</v>
      </c>
      <c r="B53" s="26" t="s">
        <v>42</v>
      </c>
      <c r="C53" s="102" t="s">
        <v>179</v>
      </c>
      <c r="D53" s="102" t="s">
        <v>164</v>
      </c>
      <c r="E53" s="35" t="s">
        <v>165</v>
      </c>
      <c r="F53" s="43">
        <v>17.800999999999998</v>
      </c>
      <c r="G53" s="63" t="s">
        <v>128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>
        <v>-3414.8</v>
      </c>
      <c r="AE53" s="55"/>
      <c r="AF53" s="55"/>
      <c r="AG53" s="17">
        <f>SUM(AA53:AD53)</f>
        <v>-3414.8</v>
      </c>
    </row>
    <row r="54" spans="1:33" s="28" customFormat="1" ht="14.25" hidden="1" customHeight="1" x14ac:dyDescent="0.35">
      <c r="A54" s="39"/>
      <c r="B54" s="40"/>
      <c r="C54" s="41"/>
      <c r="D54" s="41"/>
      <c r="E54" s="41"/>
      <c r="F54" s="42"/>
      <c r="G54" s="4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33">
        <f t="shared" si="1"/>
        <v>0</v>
      </c>
    </row>
    <row r="55" spans="1:33" s="28" customFormat="1" ht="14.25" hidden="1" customHeight="1" x14ac:dyDescent="0.35">
      <c r="A55" s="22" t="s">
        <v>8</v>
      </c>
      <c r="B55" s="40"/>
      <c r="C55" s="41"/>
      <c r="D55" s="41"/>
      <c r="E55" s="41"/>
      <c r="F55" s="42"/>
      <c r="G55" s="42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33">
        <f t="shared" si="1"/>
        <v>0</v>
      </c>
    </row>
    <row r="56" spans="1:33" s="28" customFormat="1" ht="14.25" hidden="1" customHeight="1" x14ac:dyDescent="0.35">
      <c r="A56" s="16" t="s">
        <v>48</v>
      </c>
      <c r="B56" s="40"/>
      <c r="C56" s="41"/>
      <c r="D56" s="41"/>
      <c r="E56" s="41"/>
      <c r="F56" s="42"/>
      <c r="G56" s="42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33">
        <f t="shared" si="1"/>
        <v>0</v>
      </c>
    </row>
    <row r="57" spans="1:33" s="28" customFormat="1" ht="14.25" hidden="1" customHeight="1" x14ac:dyDescent="0.35">
      <c r="A57" s="75" t="s">
        <v>51</v>
      </c>
      <c r="B57" s="26" t="s">
        <v>52</v>
      </c>
      <c r="C57" s="16" t="s">
        <v>53</v>
      </c>
      <c r="D57" s="76" t="s">
        <v>54</v>
      </c>
      <c r="E57" s="76">
        <v>6501</v>
      </c>
      <c r="F57" s="26">
        <v>17.259</v>
      </c>
      <c r="G57" s="90" t="s">
        <v>126</v>
      </c>
      <c r="H57" s="55"/>
      <c r="I57" s="55"/>
      <c r="J57" s="55"/>
      <c r="K57" s="55">
        <f>496882-1</f>
        <v>496881</v>
      </c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>
        <v>-99377</v>
      </c>
      <c r="AC57" s="55"/>
      <c r="AD57" s="55"/>
      <c r="AE57" s="55"/>
      <c r="AF57" s="55"/>
      <c r="AG57" s="33">
        <f t="shared" ref="AG57:AG80" si="3">SUM(H57:AB57)</f>
        <v>397504</v>
      </c>
    </row>
    <row r="58" spans="1:33" s="28" customFormat="1" ht="14.25" hidden="1" customHeight="1" x14ac:dyDescent="0.35">
      <c r="A58" s="75" t="s">
        <v>51</v>
      </c>
      <c r="B58" s="26" t="s">
        <v>55</v>
      </c>
      <c r="C58" s="16" t="s">
        <v>53</v>
      </c>
      <c r="D58" s="76" t="s">
        <v>54</v>
      </c>
      <c r="E58" s="76">
        <v>6501</v>
      </c>
      <c r="F58" s="26">
        <v>17.259</v>
      </c>
      <c r="G58" s="90" t="s">
        <v>126</v>
      </c>
      <c r="H58" s="55"/>
      <c r="I58" s="55"/>
      <c r="J58" s="55"/>
      <c r="K58" s="55">
        <v>1</v>
      </c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>
        <v>99377</v>
      </c>
      <c r="AC58" s="55"/>
      <c r="AD58" s="55"/>
      <c r="AE58" s="55"/>
      <c r="AF58" s="55"/>
      <c r="AG58" s="33">
        <f t="shared" si="3"/>
        <v>99378</v>
      </c>
    </row>
    <row r="59" spans="1:33" s="28" customFormat="1" ht="14.25" hidden="1" customHeight="1" x14ac:dyDescent="0.35">
      <c r="A59" s="27" t="s">
        <v>73</v>
      </c>
      <c r="B59" s="26" t="s">
        <v>52</v>
      </c>
      <c r="C59" s="59" t="s">
        <v>74</v>
      </c>
      <c r="D59" s="32" t="s">
        <v>75</v>
      </c>
      <c r="E59" s="32">
        <v>6502</v>
      </c>
      <c r="F59" s="16">
        <v>17.257999999999999</v>
      </c>
      <c r="G59" s="90" t="s">
        <v>126</v>
      </c>
      <c r="H59" s="55"/>
      <c r="I59" s="55"/>
      <c r="J59" s="55"/>
      <c r="K59" s="55"/>
      <c r="L59" s="55"/>
      <c r="M59" s="55"/>
      <c r="N59" s="55">
        <f>91826-1</f>
        <v>91825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33">
        <f t="shared" si="3"/>
        <v>91825</v>
      </c>
    </row>
    <row r="60" spans="1:33" s="28" customFormat="1" ht="14.25" hidden="1" customHeight="1" x14ac:dyDescent="0.35">
      <c r="A60" s="27" t="s">
        <v>73</v>
      </c>
      <c r="B60" s="26" t="s">
        <v>55</v>
      </c>
      <c r="C60" s="59" t="s">
        <v>74</v>
      </c>
      <c r="D60" s="32" t="s">
        <v>75</v>
      </c>
      <c r="E60" s="32">
        <v>6502</v>
      </c>
      <c r="F60" s="16">
        <v>17.257999999999999</v>
      </c>
      <c r="G60" s="90" t="s">
        <v>126</v>
      </c>
      <c r="H60" s="55"/>
      <c r="I60" s="55"/>
      <c r="J60" s="55"/>
      <c r="K60" s="55"/>
      <c r="L60" s="55"/>
      <c r="M60" s="55"/>
      <c r="N60" s="55">
        <v>1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33">
        <f t="shared" si="3"/>
        <v>1</v>
      </c>
    </row>
    <row r="61" spans="1:33" s="28" customFormat="1" ht="14.25" hidden="1" customHeight="1" x14ac:dyDescent="0.35">
      <c r="A61" s="27"/>
      <c r="B61" s="26"/>
      <c r="C61" s="59"/>
      <c r="D61" s="32"/>
      <c r="E61" s="32"/>
      <c r="F61" s="16"/>
      <c r="G61" s="90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33">
        <f t="shared" si="3"/>
        <v>0</v>
      </c>
    </row>
    <row r="62" spans="1:33" s="28" customFormat="1" ht="14.25" hidden="1" customHeight="1" x14ac:dyDescent="0.35">
      <c r="A62" s="27" t="s">
        <v>73</v>
      </c>
      <c r="B62" s="26" t="s">
        <v>86</v>
      </c>
      <c r="C62" s="16" t="s">
        <v>95</v>
      </c>
      <c r="D62" s="32" t="s">
        <v>75</v>
      </c>
      <c r="E62" s="32">
        <v>6502</v>
      </c>
      <c r="F62" s="16">
        <v>17.257999999999999</v>
      </c>
      <c r="G62" s="90" t="s">
        <v>126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>
        <f>372272.58-1</f>
        <v>372271.58</v>
      </c>
      <c r="S62" s="55"/>
      <c r="T62" s="55"/>
      <c r="U62" s="55"/>
      <c r="V62" s="55"/>
      <c r="W62" s="55"/>
      <c r="X62" s="55"/>
      <c r="Y62" s="55"/>
      <c r="Z62" s="55"/>
      <c r="AA62" s="55"/>
      <c r="AB62" s="55">
        <v>-196692.58</v>
      </c>
      <c r="AC62" s="55"/>
      <c r="AD62" s="55"/>
      <c r="AE62" s="55"/>
      <c r="AF62" s="55"/>
      <c r="AG62" s="33">
        <f t="shared" si="3"/>
        <v>175579.00000000003</v>
      </c>
    </row>
    <row r="63" spans="1:33" s="28" customFormat="1" ht="14.25" hidden="1" customHeight="1" x14ac:dyDescent="0.35">
      <c r="A63" s="27" t="s">
        <v>73</v>
      </c>
      <c r="B63" s="26" t="s">
        <v>55</v>
      </c>
      <c r="C63" s="16" t="s">
        <v>95</v>
      </c>
      <c r="D63" s="32" t="s">
        <v>75</v>
      </c>
      <c r="E63" s="32">
        <v>6502</v>
      </c>
      <c r="F63" s="16">
        <v>17.257999999999999</v>
      </c>
      <c r="G63" s="90" t="s">
        <v>126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>
        <v>1</v>
      </c>
      <c r="S63" s="55"/>
      <c r="T63" s="55"/>
      <c r="U63" s="55"/>
      <c r="V63" s="55"/>
      <c r="W63" s="55"/>
      <c r="X63" s="55"/>
      <c r="Y63" s="55"/>
      <c r="Z63" s="55"/>
      <c r="AA63" s="55"/>
      <c r="AB63" s="55">
        <v>196692.58000000002</v>
      </c>
      <c r="AC63" s="55"/>
      <c r="AD63" s="55"/>
      <c r="AE63" s="55"/>
      <c r="AF63" s="55"/>
      <c r="AG63" s="33">
        <f t="shared" si="3"/>
        <v>196693.58000000002</v>
      </c>
    </row>
    <row r="64" spans="1:33" s="28" customFormat="1" ht="14.25" hidden="1" customHeight="1" x14ac:dyDescent="0.35">
      <c r="A64" s="27"/>
      <c r="B64" s="26"/>
      <c r="C64" s="59"/>
      <c r="D64" s="32"/>
      <c r="E64" s="32"/>
      <c r="F64" s="16"/>
      <c r="G64" s="90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33">
        <f t="shared" si="3"/>
        <v>0</v>
      </c>
    </row>
    <row r="65" spans="1:34" s="28" customFormat="1" ht="14.25" hidden="1" customHeight="1" x14ac:dyDescent="0.35">
      <c r="A65" s="27" t="s">
        <v>60</v>
      </c>
      <c r="B65" s="26" t="s">
        <v>52</v>
      </c>
      <c r="C65" s="61" t="s">
        <v>61</v>
      </c>
      <c r="D65" s="32" t="s">
        <v>62</v>
      </c>
      <c r="E65" s="26">
        <v>6503</v>
      </c>
      <c r="F65" s="16">
        <v>17.277999999999999</v>
      </c>
      <c r="G65" s="90" t="s">
        <v>126</v>
      </c>
      <c r="H65" s="55"/>
      <c r="I65" s="55"/>
      <c r="J65" s="55"/>
      <c r="K65" s="55"/>
      <c r="L65" s="55">
        <f>110231-1</f>
        <v>110230</v>
      </c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33">
        <f t="shared" si="3"/>
        <v>110230</v>
      </c>
    </row>
    <row r="66" spans="1:34" s="28" customFormat="1" ht="14.25" hidden="1" customHeight="1" x14ac:dyDescent="0.35">
      <c r="A66" s="27" t="s">
        <v>60</v>
      </c>
      <c r="B66" s="26" t="s">
        <v>55</v>
      </c>
      <c r="C66" s="61" t="s">
        <v>61</v>
      </c>
      <c r="D66" s="32" t="s">
        <v>62</v>
      </c>
      <c r="E66" s="26">
        <v>6503</v>
      </c>
      <c r="F66" s="16">
        <v>17.277999999999999</v>
      </c>
      <c r="G66" s="90" t="s">
        <v>126</v>
      </c>
      <c r="H66" s="55"/>
      <c r="I66" s="55"/>
      <c r="J66" s="55"/>
      <c r="K66" s="55"/>
      <c r="L66" s="55">
        <v>1</v>
      </c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33">
        <f t="shared" si="3"/>
        <v>1</v>
      </c>
    </row>
    <row r="67" spans="1:34" s="28" customFormat="1" ht="14.25" hidden="1" customHeight="1" x14ac:dyDescent="0.35">
      <c r="A67" s="27"/>
      <c r="B67" s="58"/>
      <c r="C67" s="43"/>
      <c r="D67" s="16"/>
      <c r="E67" s="26"/>
      <c r="F67" s="16"/>
      <c r="G67" s="90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33">
        <f t="shared" si="3"/>
        <v>0</v>
      </c>
      <c r="AH67" s="62"/>
    </row>
    <row r="68" spans="1:34" s="28" customFormat="1" ht="14.25" hidden="1" customHeight="1" x14ac:dyDescent="0.35">
      <c r="A68" s="27" t="s">
        <v>60</v>
      </c>
      <c r="B68" s="26" t="s">
        <v>86</v>
      </c>
      <c r="C68" s="16" t="s">
        <v>87</v>
      </c>
      <c r="D68" s="32" t="s">
        <v>62</v>
      </c>
      <c r="E68" s="76">
        <v>6503</v>
      </c>
      <c r="F68" s="16">
        <v>17.277999999999999</v>
      </c>
      <c r="G68" s="90" t="s">
        <v>126</v>
      </c>
      <c r="H68" s="55"/>
      <c r="I68" s="55"/>
      <c r="J68" s="55"/>
      <c r="K68" s="55"/>
      <c r="L68" s="55"/>
      <c r="M68" s="55"/>
      <c r="N68" s="55"/>
      <c r="O68" s="55"/>
      <c r="P68" s="55">
        <f>144400.4-1</f>
        <v>144399.4</v>
      </c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>
        <v>-144399.4</v>
      </c>
      <c r="AC68" s="55"/>
      <c r="AD68" s="55"/>
      <c r="AE68" s="55"/>
      <c r="AF68" s="55"/>
      <c r="AG68" s="17">
        <f>SUM(H68:AB68)</f>
        <v>0</v>
      </c>
    </row>
    <row r="69" spans="1:34" s="28" customFormat="1" ht="14.25" hidden="1" customHeight="1" x14ac:dyDescent="0.35">
      <c r="A69" s="27" t="s">
        <v>60</v>
      </c>
      <c r="B69" s="26" t="s">
        <v>55</v>
      </c>
      <c r="C69" s="16" t="s">
        <v>87</v>
      </c>
      <c r="D69" s="32" t="s">
        <v>62</v>
      </c>
      <c r="E69" s="76">
        <v>6503</v>
      </c>
      <c r="F69" s="16">
        <v>17.277999999999999</v>
      </c>
      <c r="G69" s="90" t="s">
        <v>126</v>
      </c>
      <c r="H69" s="55"/>
      <c r="I69" s="55"/>
      <c r="J69" s="55"/>
      <c r="K69" s="55"/>
      <c r="L69" s="55"/>
      <c r="M69" s="55"/>
      <c r="N69" s="55"/>
      <c r="O69" s="55"/>
      <c r="P69" s="55">
        <v>1</v>
      </c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>
        <v>144399.4</v>
      </c>
      <c r="AC69" s="55"/>
      <c r="AD69" s="55"/>
      <c r="AE69" s="55"/>
      <c r="AF69" s="55"/>
      <c r="AG69" s="33">
        <f t="shared" si="3"/>
        <v>144400.4</v>
      </c>
      <c r="AH69" s="60"/>
    </row>
    <row r="70" spans="1:34" s="28" customFormat="1" ht="14.25" hidden="1" customHeight="1" x14ac:dyDescent="0.35">
      <c r="A70" s="27"/>
      <c r="B70" s="26"/>
      <c r="C70" s="61"/>
      <c r="D70" s="16"/>
      <c r="E70" s="26"/>
      <c r="F70" s="16"/>
      <c r="G70" s="42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33">
        <f t="shared" si="3"/>
        <v>0</v>
      </c>
    </row>
    <row r="71" spans="1:34" s="28" customFormat="1" ht="14.25" hidden="1" customHeight="1" x14ac:dyDescent="0.35">
      <c r="A71" s="27" t="s">
        <v>172</v>
      </c>
      <c r="B71" s="26" t="s">
        <v>52</v>
      </c>
      <c r="C71" s="104" t="s">
        <v>175</v>
      </c>
      <c r="D71" s="32" t="s">
        <v>62</v>
      </c>
      <c r="E71" s="26">
        <v>6523</v>
      </c>
      <c r="F71" s="16">
        <v>17.277999999999999</v>
      </c>
      <c r="G71" s="90" t="s">
        <v>126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>
        <v>25731</v>
      </c>
      <c r="AD71" s="55"/>
      <c r="AE71" s="55"/>
      <c r="AF71" s="55"/>
      <c r="AG71" s="17">
        <f>AC71</f>
        <v>25731</v>
      </c>
    </row>
    <row r="72" spans="1:34" s="28" customFormat="1" ht="14.25" hidden="1" customHeight="1" x14ac:dyDescent="0.35">
      <c r="A72" s="27"/>
      <c r="B72" s="26"/>
      <c r="C72" s="61"/>
      <c r="D72" s="16"/>
      <c r="E72" s="26"/>
      <c r="F72" s="16"/>
      <c r="G72" s="42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33">
        <f t="shared" si="3"/>
        <v>0</v>
      </c>
    </row>
    <row r="73" spans="1:34" s="28" customFormat="1" ht="14.25" hidden="1" customHeight="1" x14ac:dyDescent="0.35">
      <c r="A73" s="27"/>
      <c r="B73" s="58"/>
      <c r="C73" s="43"/>
      <c r="D73" s="16"/>
      <c r="E73" s="26"/>
      <c r="F73" s="16"/>
      <c r="G73" s="42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33">
        <f t="shared" si="3"/>
        <v>0</v>
      </c>
      <c r="AH73" s="62"/>
    </row>
    <row r="74" spans="1:34" s="28" customFormat="1" ht="14.25" hidden="1" customHeight="1" x14ac:dyDescent="0.35">
      <c r="A74" s="27"/>
      <c r="B74" s="26"/>
      <c r="C74" s="43"/>
      <c r="D74" s="16"/>
      <c r="E74" s="26"/>
      <c r="F74" s="16"/>
      <c r="G74" s="42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33">
        <f t="shared" si="3"/>
        <v>0</v>
      </c>
    </row>
    <row r="75" spans="1:34" s="28" customFormat="1" ht="14.25" hidden="1" customHeight="1" x14ac:dyDescent="0.35">
      <c r="A75" s="27"/>
      <c r="B75" s="26"/>
      <c r="C75" s="43"/>
      <c r="D75" s="16"/>
      <c r="E75" s="26"/>
      <c r="F75" s="16"/>
      <c r="G75" s="42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33">
        <f t="shared" si="3"/>
        <v>0</v>
      </c>
      <c r="AH75" s="60"/>
    </row>
    <row r="76" spans="1:34" s="28" customFormat="1" ht="14.25" hidden="1" customHeight="1" x14ac:dyDescent="0.35">
      <c r="A76" s="27"/>
      <c r="B76" s="26"/>
      <c r="C76" s="16"/>
      <c r="D76" s="16"/>
      <c r="E76" s="26"/>
      <c r="F76" s="16"/>
      <c r="G76" s="42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33">
        <f t="shared" si="3"/>
        <v>0</v>
      </c>
    </row>
    <row r="77" spans="1:34" s="28" customFormat="1" ht="14.25" hidden="1" customHeight="1" x14ac:dyDescent="0.35">
      <c r="A77" s="27"/>
      <c r="B77" s="26"/>
      <c r="C77" s="16"/>
      <c r="D77" s="16"/>
      <c r="E77" s="26"/>
      <c r="F77" s="16"/>
      <c r="G77" s="42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33">
        <f t="shared" si="3"/>
        <v>0</v>
      </c>
    </row>
    <row r="78" spans="1:34" s="28" customFormat="1" ht="14.5" hidden="1" x14ac:dyDescent="0.35">
      <c r="A78" s="27"/>
      <c r="B78" s="26"/>
      <c r="C78" s="43"/>
      <c r="D78" s="16"/>
      <c r="E78" s="57"/>
      <c r="F78" s="16"/>
      <c r="G78" s="42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33">
        <f t="shared" si="3"/>
        <v>0</v>
      </c>
    </row>
    <row r="79" spans="1:34" s="28" customFormat="1" ht="14.5" hidden="1" x14ac:dyDescent="0.35">
      <c r="A79" s="27"/>
      <c r="B79" s="26"/>
      <c r="C79" s="57"/>
      <c r="D79" s="16"/>
      <c r="E79" s="57"/>
      <c r="F79" s="16"/>
      <c r="G79" s="42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33">
        <f t="shared" si="3"/>
        <v>0</v>
      </c>
    </row>
    <row r="80" spans="1:34" s="28" customFormat="1" ht="14.5" hidden="1" x14ac:dyDescent="0.35">
      <c r="A80" s="44"/>
      <c r="B80" s="58"/>
      <c r="C80" s="43"/>
      <c r="D80" s="16"/>
      <c r="E80" s="26"/>
      <c r="F80" s="16"/>
      <c r="G80" s="42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33">
        <f t="shared" si="3"/>
        <v>0</v>
      </c>
    </row>
    <row r="81" spans="1:33" s="28" customFormat="1" ht="14.25" hidden="1" customHeight="1" x14ac:dyDescent="0.35">
      <c r="A81" s="44"/>
      <c r="B81" s="26"/>
      <c r="C81" s="43"/>
      <c r="D81" s="16"/>
      <c r="E81" s="26"/>
      <c r="F81" s="16"/>
      <c r="G81" s="42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33">
        <f t="shared" ref="AG81:AG82" si="4">SUM(H81:H81)</f>
        <v>0</v>
      </c>
    </row>
    <row r="82" spans="1:33" s="14" customFormat="1" ht="17.25" hidden="1" customHeight="1" x14ac:dyDescent="0.35">
      <c r="A82" s="80" t="s">
        <v>12</v>
      </c>
      <c r="B82" s="36"/>
      <c r="C82" s="37"/>
      <c r="D82" s="36"/>
      <c r="E82" s="37"/>
      <c r="F82" s="36"/>
      <c r="G82" s="36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33">
        <f t="shared" si="4"/>
        <v>0</v>
      </c>
    </row>
    <row r="83" spans="1:33" s="14" customFormat="1" ht="18.75" customHeight="1" x14ac:dyDescent="0.35">
      <c r="A83" s="27" t="s">
        <v>0</v>
      </c>
      <c r="B83" s="27"/>
      <c r="C83" s="38"/>
      <c r="D83" s="38"/>
      <c r="E83" s="38"/>
      <c r="F83" s="38"/>
      <c r="G83" s="38"/>
      <c r="H83" s="56">
        <f>SUM(H6:H82)</f>
        <v>4862.01</v>
      </c>
      <c r="I83" s="70">
        <f>SUM(I47:I82)</f>
        <v>18683.141026443242</v>
      </c>
      <c r="J83" s="56">
        <f>SUM(J16:J21)</f>
        <v>124982.97</v>
      </c>
      <c r="K83" s="56">
        <f>SUM(K55:K82)</f>
        <v>496882</v>
      </c>
      <c r="L83" s="56">
        <f>SUM(L55:L66)</f>
        <v>110231</v>
      </c>
      <c r="M83" s="56">
        <f>SUM(M25:M26)</f>
        <v>71033</v>
      </c>
      <c r="N83" s="56">
        <f>SUM(N56:N60)</f>
        <v>91826</v>
      </c>
      <c r="O83" s="56">
        <f>SUM(O32:O35)</f>
        <v>281844.32</v>
      </c>
      <c r="P83" s="56">
        <f>SUM(P66:P73)</f>
        <v>144400.4</v>
      </c>
      <c r="Q83" s="56">
        <f>SUM(Q24:Q29)</f>
        <v>291667.5</v>
      </c>
      <c r="R83" s="56">
        <f>SUM(R61:R82)</f>
        <v>372272.58</v>
      </c>
      <c r="S83" s="56">
        <f>SUM(S24:S27)</f>
        <v>291667.5</v>
      </c>
      <c r="T83" s="56">
        <f>SUM(T31:T81)</f>
        <v>10500</v>
      </c>
      <c r="U83" s="56">
        <f>SUM(U25:U26)</f>
        <v>23967</v>
      </c>
      <c r="V83" s="56">
        <f>SUM(V31:V44)</f>
        <v>17680.419999999998</v>
      </c>
      <c r="W83" s="56">
        <f>SUM(W48:W82)</f>
        <v>69085</v>
      </c>
      <c r="X83" s="56">
        <f>SUM(X30:X44)</f>
        <v>1380.67</v>
      </c>
      <c r="Y83" s="56">
        <f>SUM(Y30:Y49)</f>
        <v>5088.4799999999996</v>
      </c>
      <c r="Z83" s="56">
        <f>SUM(Z42:Z43)</f>
        <v>12602.96</v>
      </c>
      <c r="AA83" s="56">
        <f>SUM(AA51:AA82)</f>
        <v>9910</v>
      </c>
      <c r="AB83" s="56">
        <f>SUM(AB16:AB72)</f>
        <v>-247420.31999999998</v>
      </c>
      <c r="AC83" s="56">
        <f>SUM(AC56:AC72)</f>
        <v>25731</v>
      </c>
      <c r="AD83" s="56">
        <f>SUM(AD52:AD54)</f>
        <v>-9910</v>
      </c>
      <c r="AE83" s="56">
        <f>SUM(AE16:AE21)</f>
        <v>0</v>
      </c>
      <c r="AF83" s="56">
        <f>SUM(AF19:AF21)</f>
        <v>-124981.967</v>
      </c>
      <c r="AG83" s="33"/>
    </row>
    <row r="84" spans="1:33" s="30" customFormat="1" ht="14.5" x14ac:dyDescent="0.35">
      <c r="A84" s="14"/>
      <c r="B84" s="14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</row>
    <row r="85" spans="1:33" s="14" customFormat="1" ht="14.5" x14ac:dyDescent="0.35">
      <c r="A85" s="30" t="s">
        <v>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</row>
    <row r="86" spans="1:33" s="14" customFormat="1" ht="15" hidden="1" customHeight="1" x14ac:dyDescent="0.35">
      <c r="A86" s="30" t="s">
        <v>29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</row>
    <row r="87" spans="1:33" s="14" customFormat="1" ht="17.25" hidden="1" customHeight="1" x14ac:dyDescent="0.35">
      <c r="A87" s="68" t="s">
        <v>30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</row>
    <row r="88" spans="1:33" s="14" customFormat="1" ht="14.5" hidden="1" x14ac:dyDescent="0.35">
      <c r="A88" s="30" t="s">
        <v>36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</row>
    <row r="89" spans="1:33" ht="14.5" hidden="1" x14ac:dyDescent="0.35">
      <c r="A89" s="30" t="s">
        <v>37</v>
      </c>
    </row>
    <row r="90" spans="1:33" ht="14.5" hidden="1" x14ac:dyDescent="0.35">
      <c r="A90" s="30" t="s">
        <v>38</v>
      </c>
    </row>
    <row r="91" spans="1:33" ht="14.5" hidden="1" x14ac:dyDescent="0.35">
      <c r="A91" s="30" t="s">
        <v>39</v>
      </c>
    </row>
    <row r="92" spans="1:33" ht="14.5" hidden="1" x14ac:dyDescent="0.35">
      <c r="A92" s="30" t="s">
        <v>50</v>
      </c>
    </row>
    <row r="93" spans="1:33" ht="14.5" hidden="1" x14ac:dyDescent="0.35">
      <c r="A93" s="30" t="s">
        <v>49</v>
      </c>
    </row>
    <row r="94" spans="1:33" ht="14.5" hidden="1" x14ac:dyDescent="0.35">
      <c r="A94" s="30" t="s">
        <v>56</v>
      </c>
    </row>
    <row r="95" spans="1:33" ht="14.5" hidden="1" x14ac:dyDescent="0.35">
      <c r="A95" s="30" t="s">
        <v>57</v>
      </c>
    </row>
    <row r="96" spans="1:33" ht="14.5" hidden="1" x14ac:dyDescent="0.35">
      <c r="A96" s="30" t="s">
        <v>69</v>
      </c>
    </row>
    <row r="97" spans="1:1" ht="14.5" hidden="1" x14ac:dyDescent="0.35">
      <c r="A97" s="30" t="s">
        <v>68</v>
      </c>
    </row>
    <row r="98" spans="1:1" ht="14.5" hidden="1" x14ac:dyDescent="0.35">
      <c r="A98" s="30" t="s">
        <v>71</v>
      </c>
    </row>
    <row r="99" spans="1:1" ht="14.5" hidden="1" x14ac:dyDescent="0.35">
      <c r="A99" s="30" t="s">
        <v>70</v>
      </c>
    </row>
    <row r="100" spans="1:1" ht="14.5" hidden="1" x14ac:dyDescent="0.35">
      <c r="A100" s="30" t="s">
        <v>78</v>
      </c>
    </row>
    <row r="101" spans="1:1" ht="14.5" hidden="1" x14ac:dyDescent="0.35">
      <c r="A101" s="30" t="s">
        <v>77</v>
      </c>
    </row>
    <row r="102" spans="1:1" ht="14.5" hidden="1" x14ac:dyDescent="0.35">
      <c r="A102" s="30" t="s">
        <v>85</v>
      </c>
    </row>
    <row r="103" spans="1:1" ht="14.5" hidden="1" x14ac:dyDescent="0.35">
      <c r="A103" s="30" t="s">
        <v>84</v>
      </c>
    </row>
    <row r="104" spans="1:1" ht="14.5" hidden="1" x14ac:dyDescent="0.35">
      <c r="A104" s="30" t="s">
        <v>93</v>
      </c>
    </row>
    <row r="105" spans="1:1" ht="14.5" hidden="1" x14ac:dyDescent="0.35">
      <c r="A105" s="30" t="s">
        <v>92</v>
      </c>
    </row>
    <row r="106" spans="1:1" ht="14.5" hidden="1" x14ac:dyDescent="0.35">
      <c r="A106" s="30" t="s">
        <v>97</v>
      </c>
    </row>
    <row r="107" spans="1:1" ht="14.5" hidden="1" x14ac:dyDescent="0.35">
      <c r="A107" s="30" t="s">
        <v>96</v>
      </c>
    </row>
    <row r="108" spans="1:1" ht="14.5" hidden="1" x14ac:dyDescent="0.35">
      <c r="A108" s="30" t="s">
        <v>98</v>
      </c>
    </row>
    <row r="109" spans="1:1" ht="14.5" hidden="1" x14ac:dyDescent="0.35">
      <c r="A109" s="30" t="s">
        <v>92</v>
      </c>
    </row>
    <row r="110" spans="1:1" ht="14.5" hidden="1" x14ac:dyDescent="0.35">
      <c r="A110" s="30" t="s">
        <v>102</v>
      </c>
    </row>
    <row r="111" spans="1:1" ht="14.5" hidden="1" x14ac:dyDescent="0.35">
      <c r="A111" s="30" t="s">
        <v>101</v>
      </c>
    </row>
    <row r="112" spans="1:1" ht="14.5" hidden="1" x14ac:dyDescent="0.35">
      <c r="A112" s="30" t="s">
        <v>104</v>
      </c>
    </row>
    <row r="113" spans="1:1" ht="14.5" hidden="1" x14ac:dyDescent="0.35">
      <c r="A113" s="30" t="s">
        <v>68</v>
      </c>
    </row>
    <row r="114" spans="1:1" ht="14.5" hidden="1" x14ac:dyDescent="0.35">
      <c r="A114" s="30" t="s">
        <v>106</v>
      </c>
    </row>
    <row r="115" spans="1:1" ht="14.5" hidden="1" x14ac:dyDescent="0.35">
      <c r="A115" s="30" t="s">
        <v>105</v>
      </c>
    </row>
    <row r="116" spans="1:1" ht="14.5" hidden="1" x14ac:dyDescent="0.35">
      <c r="A116" s="30" t="s">
        <v>122</v>
      </c>
    </row>
    <row r="117" spans="1:1" ht="14.5" hidden="1" x14ac:dyDescent="0.35">
      <c r="A117" s="30" t="s">
        <v>123</v>
      </c>
    </row>
    <row r="118" spans="1:1" ht="14.5" hidden="1" x14ac:dyDescent="0.35">
      <c r="A118" s="30" t="s">
        <v>139</v>
      </c>
    </row>
    <row r="119" spans="1:1" ht="14.5" hidden="1" x14ac:dyDescent="0.35">
      <c r="A119" s="30" t="s">
        <v>105</v>
      </c>
    </row>
    <row r="120" spans="1:1" ht="14.5" hidden="1" x14ac:dyDescent="0.35">
      <c r="A120" s="30" t="s">
        <v>151</v>
      </c>
    </row>
    <row r="121" spans="1:1" ht="14.5" hidden="1" x14ac:dyDescent="0.35">
      <c r="A121" s="30" t="s">
        <v>105</v>
      </c>
    </row>
    <row r="122" spans="1:1" ht="14.5" hidden="1" x14ac:dyDescent="0.35">
      <c r="A122" s="30" t="s">
        <v>154</v>
      </c>
    </row>
    <row r="123" spans="1:1" ht="14.5" hidden="1" x14ac:dyDescent="0.35">
      <c r="A123" s="30" t="s">
        <v>153</v>
      </c>
    </row>
    <row r="124" spans="1:1" ht="14.5" hidden="1" x14ac:dyDescent="0.35">
      <c r="A124" s="30" t="s">
        <v>160</v>
      </c>
    </row>
    <row r="125" spans="1:1" ht="14.5" hidden="1" x14ac:dyDescent="0.35">
      <c r="A125" s="30" t="s">
        <v>161</v>
      </c>
    </row>
    <row r="126" spans="1:1" ht="14.5" hidden="1" x14ac:dyDescent="0.35">
      <c r="A126" s="30" t="s">
        <v>167</v>
      </c>
    </row>
    <row r="127" spans="1:1" ht="14.5" hidden="1" x14ac:dyDescent="0.35">
      <c r="A127" s="30" t="s">
        <v>168</v>
      </c>
    </row>
    <row r="128" spans="1:1" ht="14.5" hidden="1" x14ac:dyDescent="0.35">
      <c r="A128" s="30" t="s">
        <v>170</v>
      </c>
    </row>
    <row r="129" spans="1:1" ht="14.5" hidden="1" x14ac:dyDescent="0.35">
      <c r="A129" s="30" t="s">
        <v>174</v>
      </c>
    </row>
    <row r="130" spans="1:1" ht="14.5" hidden="1" x14ac:dyDescent="0.35">
      <c r="A130" s="30" t="s">
        <v>171</v>
      </c>
    </row>
    <row r="131" spans="1:1" ht="14.5" hidden="1" x14ac:dyDescent="0.35">
      <c r="A131" s="30" t="s">
        <v>178</v>
      </c>
    </row>
    <row r="132" spans="1:1" ht="14.5" hidden="1" x14ac:dyDescent="0.35">
      <c r="A132" s="30" t="s">
        <v>177</v>
      </c>
    </row>
    <row r="133" spans="1:1" ht="14.5" hidden="1" x14ac:dyDescent="0.35">
      <c r="A133" s="30" t="s">
        <v>182</v>
      </c>
    </row>
    <row r="134" spans="1:1" ht="14.5" hidden="1" x14ac:dyDescent="0.35">
      <c r="A134" s="30" t="s">
        <v>181</v>
      </c>
    </row>
    <row r="135" spans="1:1" ht="14.5" x14ac:dyDescent="0.35">
      <c r="A135" s="30" t="s">
        <v>187</v>
      </c>
    </row>
    <row r="136" spans="1:1" ht="14.5" x14ac:dyDescent="0.35">
      <c r="A136" s="30" t="s">
        <v>188</v>
      </c>
    </row>
    <row r="137" spans="1:1" ht="14.5" x14ac:dyDescent="0.35">
      <c r="A137" s="95"/>
    </row>
    <row r="138" spans="1:1" ht="14.5" x14ac:dyDescent="0.35">
      <c r="A138" s="14" t="s">
        <v>137</v>
      </c>
    </row>
    <row r="139" spans="1:1" ht="14.5" x14ac:dyDescent="0.35">
      <c r="A139" s="96" t="s">
        <v>145</v>
      </c>
    </row>
    <row r="140" spans="1:1" ht="14.5" x14ac:dyDescent="0.35">
      <c r="A140" s="14" t="s">
        <v>138</v>
      </c>
    </row>
    <row r="141" spans="1:1" ht="14.5" x14ac:dyDescent="0.35">
      <c r="A141" s="96" t="s">
        <v>144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2019-01-09T17:35:39Z</cp:lastPrinted>
  <dcterms:created xsi:type="dcterms:W3CDTF">2000-04-13T13:33:42Z</dcterms:created>
  <dcterms:modified xsi:type="dcterms:W3CDTF">2024-06-27T15:11:15Z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