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EA4CA29E-E247-4E35-B60A-BB790AAC93FA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NORTH SHORE" sheetId="2" r:id="rId1"/>
  </sheets>
  <definedNames>
    <definedName name="_xlnm.Print_Area" localSheetId="0">'NORTH SHORE'!$A$1:$H$80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9" i="2" l="1"/>
  <c r="Z28" i="2"/>
  <c r="Y78" i="2"/>
  <c r="Z23" i="2"/>
  <c r="X78" i="2"/>
  <c r="W78" i="2"/>
  <c r="Z22" i="2"/>
  <c r="V78" i="2"/>
  <c r="Z19" i="2"/>
  <c r="Z20" i="2"/>
  <c r="Z21" i="2"/>
  <c r="Z24" i="2"/>
  <c r="Z25" i="2"/>
  <c r="Z26" i="2"/>
  <c r="Z27" i="2"/>
  <c r="Z31" i="2"/>
  <c r="Z18" i="2"/>
  <c r="Z35" i="2"/>
  <c r="U34" i="2"/>
  <c r="U78" i="2" s="1"/>
  <c r="T78" i="2"/>
  <c r="S78" i="2"/>
  <c r="Z9" i="2"/>
  <c r="Z65" i="2"/>
  <c r="R64" i="2"/>
  <c r="R78" i="2" s="1"/>
  <c r="Q78" i="2"/>
  <c r="Z10" i="2"/>
  <c r="Z34" i="2" l="1"/>
  <c r="Z64" i="2"/>
  <c r="Z68" i="2"/>
  <c r="P67" i="2"/>
  <c r="Z67" i="2" s="1"/>
  <c r="Z62" i="2"/>
  <c r="Z17" i="2"/>
  <c r="O16" i="2"/>
  <c r="O78" i="2" s="1"/>
  <c r="Z60" i="2"/>
  <c r="Z66" i="2"/>
  <c r="Z69" i="2"/>
  <c r="Z70" i="2"/>
  <c r="Z71" i="2"/>
  <c r="Z72" i="2"/>
  <c r="Z73" i="2"/>
  <c r="Z74" i="2"/>
  <c r="N59" i="2"/>
  <c r="N78" i="2" s="1"/>
  <c r="Z8" i="2"/>
  <c r="M78" i="2"/>
  <c r="L61" i="2"/>
  <c r="L78" i="2" s="1"/>
  <c r="Z58" i="2"/>
  <c r="K57" i="2"/>
  <c r="Z57" i="2" s="1"/>
  <c r="Z44" i="2"/>
  <c r="J43" i="2"/>
  <c r="J78" i="2" s="1"/>
  <c r="I78" i="2"/>
  <c r="H78" i="2"/>
  <c r="Z11" i="2"/>
  <c r="Z12" i="2"/>
  <c r="Z13" i="2"/>
  <c r="Z15" i="2"/>
  <c r="Z32" i="2"/>
  <c r="Z33" i="2"/>
  <c r="Z37" i="2"/>
  <c r="Z38" i="2"/>
  <c r="Z39" i="2"/>
  <c r="Z40" i="2"/>
  <c r="Z41" i="2"/>
  <c r="Z42" i="2"/>
  <c r="Z45" i="2"/>
  <c r="Z46" i="2"/>
  <c r="Z47" i="2"/>
  <c r="Z48" i="2"/>
  <c r="Z49" i="2"/>
  <c r="Z50" i="2"/>
  <c r="Z51" i="2"/>
  <c r="Z52" i="2"/>
  <c r="Z53" i="2"/>
  <c r="Z54" i="2"/>
  <c r="Z55" i="2"/>
  <c r="Z56" i="2"/>
  <c r="Z75" i="2"/>
  <c r="Z76" i="2"/>
  <c r="Z77" i="2"/>
  <c r="Z14" i="2"/>
  <c r="P78" i="2" l="1"/>
  <c r="Z16" i="2"/>
  <c r="Z61" i="2"/>
  <c r="Z43" i="2"/>
  <c r="K78" i="2"/>
  <c r="Z59" i="2"/>
</calcChain>
</file>

<file path=xl/sharedStrings.xml><?xml version="1.0" encoding="utf-8"?>
<sst xmlns="http://schemas.openxmlformats.org/spreadsheetml/2006/main" count="249" uniqueCount="161">
  <si>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</si>
  <si>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</si>
  <si>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</si>
  <si>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</si>
  <si>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</si>
  <si>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</si>
  <si>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</si>
  <si>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</si>
  <si>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</si>
  <si>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</si>
  <si>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</si>
  <si>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</si>
  <si>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</si>
  <si>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</si>
  <si>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</si>
  <si>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</si>
  <si>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</si>
  <si>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</si>
  <si>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</si>
  <si>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</si>
  <si>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</si>
  <si>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</si>
  <si>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</si>
  <si>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</si>
  <si>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</si>
  <si>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</si>
  <si>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</si>
  <si>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</si>
  <si>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</si>
  <si>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</si>
  <si>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</si>
  <si>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</si>
  <si>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</si>
  <si>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</si>
  <si>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</si>
  <si>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</si>
  <si>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</si>
  <si>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</si>
  <si>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</si>
  <si>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</si>
  <si>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</si>
  <si>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</si>
  <si>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</si>
  <si>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</si>
  <si>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</si>
  <si>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</si>
  <si>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</si>
  <si>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</si>
  <si>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</si>
  <si>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</si>
  <si>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</si>
  <si>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</si>
  <si>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</si>
  <si>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</si>
  <si>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</si>
  <si>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</si>
  <si>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</si>
  <si>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</si>
  <si>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</si>
  <si>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</si>
  <si>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</si>
  <si>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</si>
  <si>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</si>
  <si>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</si>
  <si>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</si>
  <si>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</si>
  <si>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</si>
  <si>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</si>
  <si>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</si>
  <si>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</si>
  <si>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</si>
  <si>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</si>
  <si>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</si>
  <si>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</si>
  <si>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</si>
  <si>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</si>
  <si>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</si>
  <si>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</si>
  <si>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</si>
  <si>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</si>
  <si>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</si>
  <si>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</si>
  <si>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</si>
  <si>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</si>
  <si>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</si>
  <si>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</si>
  <si>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</si>
  <si>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</si>
  <si>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</si>
  <si>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</si>
  <si>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</si>
  <si>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</si>
  <si>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</si>
  <si>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</si>
  <si>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</si>
  <si>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</si>
  <si>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</si>
  <si>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</si>
  <si>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</si>
  <si>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</si>
  <si>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</si>
  <si>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</si>
  <si>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</si>
  <si>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</si>
  <si>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</si>
  <si>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</si>
  <si>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</si>
  <si>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</si>
  <si>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</si>
  <si>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</si>
  <si>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</si>
  <si>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</si>
  <si>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</si>
  <si>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</si>
  <si>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</si>
  <si>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</si>
  <si>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</si>
  <si>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</si>
  <si>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</si>
  <si>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</si>
  <si>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</si>
  <si>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</si>
  <si>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</si>
  <si>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</si>
  <si>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</si>
  <si>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</si>
  <si>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</si>
  <si>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</si>
  <si>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</si>
  <si>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</si>
  <si>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</si>
  <si>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</si>
  <si>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</si>
  <si>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</si>
  <si>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</si>
  <si>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</si>
  <si>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</si>
  <si>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</si>
  <si>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</si>
  <si>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</si>
  <si>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</si>
  <si>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</si>
  <si>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</si>
  <si>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</si>
  <si>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</si>
  <si>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</si>
  <si>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</si>
  <si>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</si>
  <si>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</si>
  <si>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</si>
  <si>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</si>
  <si>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</si>
  <si>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</si>
  <si>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OCT 1, 2022-FEB 16, 2023</t>
  </si>
  <si>
    <t>FEB 17, 2023-JUNE 30,2023</t>
  </si>
  <si>
    <t>BUDGET #17 FY23</t>
  </si>
  <si>
    <t>TO ADD WPP EXPANSION FUNDS</t>
  </si>
  <si>
    <t>BUDGET #17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</si>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</sst>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0" borderId="5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3"/>
  <sheetViews>
    <sheetView tabSelected="1" topLeftCell="A3" zoomScaleNormal="100" workbookViewId="0">
      <selection activeCell="C13" sqref="C13"/>
    </sheetView>
  </sheetViews>
  <sheetFormatPr defaultColWidth="9.140625" defaultRowHeight="13.5" x14ac:dyDescent="0.25"/>
  <cols>
    <col min="1" max="1" width="67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16" width="15.85546875" style="2" hidden="1" customWidth="1"/>
    <col min="17" max="17" width="14.5703125" style="2" hidden="1" customWidth="1"/>
    <col min="18" max="18" width="15.85546875" style="2" hidden="1" customWidth="1"/>
    <col min="19" max="20" width="14.5703125" style="2" hidden="1" customWidth="1"/>
    <col min="21" max="24" width="13.85546875" style="2" hidden="1" customWidth="1"/>
    <col min="25" max="25" width="13.85546875" style="2" customWidth="1"/>
    <col min="26" max="26" width="12.140625" style="3" hidden="1" customWidth="1"/>
    <col min="27" max="27" width="12" style="3" bestFit="1" customWidth="1"/>
    <col min="28" max="16384" width="9.140625" style="3"/>
  </cols>
  <sheetData>
    <row r="1" spans="1:26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6" ht="20.25" x14ac:dyDescent="0.3">
      <c r="A2" s="4"/>
      <c r="B2" s="12"/>
      <c r="C2" s="12"/>
      <c r="D2" s="12"/>
      <c r="E2" s="13"/>
      <c r="F2" s="13"/>
      <c r="G2" s="13"/>
    </row>
    <row r="3" spans="1:26" ht="20.25" x14ac:dyDescent="0.3">
      <c r="A3" s="36" t="s">
        <v>12</v>
      </c>
      <c r="B3" s="12" t="s">
        <v>7</v>
      </c>
      <c r="C3" s="1"/>
    </row>
    <row r="4" spans="1:26" ht="21" thickBot="1" x14ac:dyDescent="0.35">
      <c r="A4" s="4"/>
      <c r="B4" s="5"/>
      <c r="C4" s="1"/>
    </row>
    <row r="5" spans="1:26" s="16" customFormat="1" ht="30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6" t="s">
        <v>107</v>
      </c>
      <c r="H5" s="15" t="s">
        <v>27</v>
      </c>
      <c r="I5" s="66" t="s">
        <v>37</v>
      </c>
      <c r="J5" s="66" t="s">
        <v>46</v>
      </c>
      <c r="K5" s="66" t="s">
        <v>55</v>
      </c>
      <c r="L5" s="66" t="s">
        <v>57</v>
      </c>
      <c r="M5" s="66" t="s">
        <v>63</v>
      </c>
      <c r="N5" s="66" t="s">
        <v>70</v>
      </c>
      <c r="O5" s="66" t="s">
        <v>76</v>
      </c>
      <c r="P5" s="66" t="s">
        <v>82</v>
      </c>
      <c r="Q5" s="66" t="s">
        <v>87</v>
      </c>
      <c r="R5" s="66" t="s">
        <v>93</v>
      </c>
      <c r="S5" s="66" t="s">
        <v>97</v>
      </c>
      <c r="T5" s="66" t="s">
        <v>99</v>
      </c>
      <c r="U5" s="66" t="s">
        <v>102</v>
      </c>
      <c r="V5" s="66" t="s">
        <v>118</v>
      </c>
      <c r="W5" s="66" t="s">
        <v>137</v>
      </c>
      <c r="X5" s="66" t="s">
        <v>147</v>
      </c>
      <c r="Y5" s="66" t="s">
        <v>155</v>
      </c>
      <c r="Z5" s="38" t="s">
        <v>6</v>
      </c>
    </row>
    <row r="6" spans="1:26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2"/>
    </row>
    <row r="7" spans="1:26" s="7" customFormat="1" ht="16.5" hidden="1" x14ac:dyDescent="0.3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</row>
    <row r="8" spans="1:26" s="7" customFormat="1" ht="16.5" hidden="1" x14ac:dyDescent="0.3">
      <c r="A8" s="39" t="s">
        <v>13</v>
      </c>
      <c r="B8" s="23" t="s">
        <v>21</v>
      </c>
      <c r="C8" s="54" t="s">
        <v>67</v>
      </c>
      <c r="D8" s="73" t="s">
        <v>68</v>
      </c>
      <c r="E8" s="74" t="s">
        <v>69</v>
      </c>
      <c r="F8" s="21" t="s">
        <v>22</v>
      </c>
      <c r="G8" s="21"/>
      <c r="H8" s="26"/>
      <c r="I8" s="26"/>
      <c r="J8" s="26"/>
      <c r="K8" s="26"/>
      <c r="L8" s="26"/>
      <c r="M8" s="55">
        <v>95000</v>
      </c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72">
        <f>M8</f>
        <v>95000</v>
      </c>
    </row>
    <row r="9" spans="1:26" s="7" customFormat="1" ht="17.25" hidden="1" thickBot="1" x14ac:dyDescent="0.35">
      <c r="A9" s="45" t="s">
        <v>16</v>
      </c>
      <c r="B9" s="64" t="s">
        <v>21</v>
      </c>
      <c r="C9" s="75" t="s">
        <v>88</v>
      </c>
      <c r="D9" s="73" t="s">
        <v>89</v>
      </c>
      <c r="E9" s="73" t="s">
        <v>90</v>
      </c>
      <c r="F9" s="23" t="s">
        <v>14</v>
      </c>
      <c r="G9" s="23"/>
      <c r="H9" s="24"/>
      <c r="I9" s="24"/>
      <c r="J9" s="24"/>
      <c r="K9" s="24"/>
      <c r="L9" s="24"/>
      <c r="M9" s="56"/>
      <c r="N9" s="56"/>
      <c r="O9" s="56"/>
      <c r="P9" s="56"/>
      <c r="Q9" s="56">
        <v>484920.5</v>
      </c>
      <c r="R9" s="56"/>
      <c r="S9" s="56">
        <v>484920.5</v>
      </c>
      <c r="T9" s="56"/>
      <c r="U9" s="56"/>
      <c r="V9" s="56"/>
      <c r="W9" s="56"/>
      <c r="X9" s="56"/>
      <c r="Y9" s="56"/>
      <c r="Z9" s="72">
        <f>SUM(Q9:S9)</f>
        <v>969841</v>
      </c>
    </row>
    <row r="10" spans="1:26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72">
        <f>SUM(Q10)</f>
        <v>0</v>
      </c>
    </row>
    <row r="11" spans="1:26" s="7" customFormat="1" ht="16.5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72">
        <f t="shared" ref="Z11:Z42" si="0">SUM(H11:H11)</f>
        <v>0</v>
      </c>
    </row>
    <row r="12" spans="1:26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72">
        <f t="shared" si="0"/>
        <v>0</v>
      </c>
    </row>
    <row r="13" spans="1:26" s="7" customFormat="1" ht="16.5" x14ac:dyDescent="0.3">
      <c r="A13" s="21" t="s">
        <v>26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72">
        <f t="shared" si="0"/>
        <v>0</v>
      </c>
    </row>
    <row r="14" spans="1:26" s="7" customFormat="1" ht="16.5" hidden="1" x14ac:dyDescent="0.3">
      <c r="A14" s="37" t="s">
        <v>17</v>
      </c>
      <c r="B14" s="23"/>
      <c r="C14" s="38"/>
      <c r="D14" s="38"/>
      <c r="E14" s="21"/>
      <c r="F14" s="23"/>
      <c r="G14" s="76" t="s">
        <v>109</v>
      </c>
      <c r="H14" s="24"/>
      <c r="I14" s="24"/>
      <c r="J14" s="24"/>
      <c r="K14" s="24"/>
      <c r="L14" s="24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72">
        <f t="shared" si="0"/>
        <v>0</v>
      </c>
    </row>
    <row r="15" spans="1:26" s="7" customFormat="1" ht="16.5" hidden="1" x14ac:dyDescent="0.3">
      <c r="A15" s="37" t="s">
        <v>17</v>
      </c>
      <c r="B15" s="23"/>
      <c r="C15" s="38"/>
      <c r="D15" s="38"/>
      <c r="E15" s="21"/>
      <c r="F15" s="23"/>
      <c r="G15" s="76" t="s">
        <v>109</v>
      </c>
      <c r="H15" s="24"/>
      <c r="I15" s="24"/>
      <c r="J15" s="24"/>
      <c r="K15" s="24"/>
      <c r="L15" s="24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72">
        <f t="shared" si="0"/>
        <v>0</v>
      </c>
    </row>
    <row r="16" spans="1:26" s="7" customFormat="1" ht="16.5" hidden="1" x14ac:dyDescent="0.3">
      <c r="A16" s="37" t="s">
        <v>18</v>
      </c>
      <c r="B16" s="23" t="s">
        <v>52</v>
      </c>
      <c r="C16" s="21" t="s">
        <v>79</v>
      </c>
      <c r="D16" s="21" t="s">
        <v>80</v>
      </c>
      <c r="E16" s="21" t="s">
        <v>81</v>
      </c>
      <c r="F16" s="23" t="s">
        <v>19</v>
      </c>
      <c r="G16" s="76" t="s">
        <v>109</v>
      </c>
      <c r="H16" s="24"/>
      <c r="I16" s="24"/>
      <c r="J16" s="24"/>
      <c r="K16" s="24"/>
      <c r="L16" s="24"/>
      <c r="M16" s="56"/>
      <c r="N16" s="56"/>
      <c r="O16" s="56">
        <f>58466-1</f>
        <v>58465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72">
        <f>O16</f>
        <v>58465</v>
      </c>
    </row>
    <row r="17" spans="1:26" s="7" customFormat="1" ht="16.5" hidden="1" x14ac:dyDescent="0.3">
      <c r="A17" s="37" t="s">
        <v>18</v>
      </c>
      <c r="B17" s="23" t="s">
        <v>54</v>
      </c>
      <c r="C17" s="21" t="s">
        <v>79</v>
      </c>
      <c r="D17" s="21" t="s">
        <v>80</v>
      </c>
      <c r="E17" s="21" t="s">
        <v>81</v>
      </c>
      <c r="F17" s="23" t="s">
        <v>19</v>
      </c>
      <c r="G17" s="76" t="s">
        <v>109</v>
      </c>
      <c r="H17" s="24"/>
      <c r="I17" s="24"/>
      <c r="J17" s="24"/>
      <c r="K17" s="24"/>
      <c r="L17" s="24"/>
      <c r="M17" s="56"/>
      <c r="N17" s="56"/>
      <c r="O17" s="56">
        <v>1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72">
        <f>O17</f>
        <v>1</v>
      </c>
    </row>
    <row r="18" spans="1:26" s="7" customFormat="1" ht="16.5" hidden="1" x14ac:dyDescent="0.3">
      <c r="A18" s="79" t="s">
        <v>119</v>
      </c>
      <c r="B18" s="64" t="s">
        <v>21</v>
      </c>
      <c r="C18" s="80" t="s">
        <v>133</v>
      </c>
      <c r="D18" s="81" t="s">
        <v>120</v>
      </c>
      <c r="E18" s="81" t="s">
        <v>121</v>
      </c>
      <c r="F18" s="23" t="s">
        <v>14</v>
      </c>
      <c r="G18" s="23"/>
      <c r="H18" s="24"/>
      <c r="I18" s="24"/>
      <c r="J18" s="24"/>
      <c r="K18" s="24"/>
      <c r="L18" s="24"/>
      <c r="M18" s="56"/>
      <c r="N18" s="56"/>
      <c r="O18" s="56"/>
      <c r="P18" s="56"/>
      <c r="Q18" s="56"/>
      <c r="R18" s="56"/>
      <c r="S18" s="56"/>
      <c r="T18" s="56"/>
      <c r="U18" s="56"/>
      <c r="V18" s="56">
        <v>3000</v>
      </c>
      <c r="W18" s="56"/>
      <c r="X18" s="56"/>
      <c r="Y18" s="56"/>
      <c r="Z18" s="72">
        <f>V18</f>
        <v>3000</v>
      </c>
    </row>
    <row r="19" spans="1:26" s="7" customFormat="1" ht="16.5" hidden="1" x14ac:dyDescent="0.3">
      <c r="A19" s="79" t="s">
        <v>122</v>
      </c>
      <c r="B19" s="64" t="s">
        <v>21</v>
      </c>
      <c r="C19" s="82" t="s">
        <v>134</v>
      </c>
      <c r="D19" s="82" t="s">
        <v>123</v>
      </c>
      <c r="E19" s="81" t="s">
        <v>124</v>
      </c>
      <c r="F19" s="23" t="s">
        <v>14</v>
      </c>
      <c r="G19" s="23"/>
      <c r="H19" s="24"/>
      <c r="I19" s="24"/>
      <c r="J19" s="24"/>
      <c r="K19" s="24"/>
      <c r="L19" s="24"/>
      <c r="M19" s="56"/>
      <c r="N19" s="56"/>
      <c r="O19" s="56"/>
      <c r="P19" s="56"/>
      <c r="Q19" s="56"/>
      <c r="R19" s="56"/>
      <c r="S19" s="56"/>
      <c r="T19" s="56"/>
      <c r="U19" s="56"/>
      <c r="V19" s="56">
        <v>5069.95</v>
      </c>
      <c r="W19" s="56"/>
      <c r="X19" s="56"/>
      <c r="Y19" s="56"/>
      <c r="Z19" s="72">
        <f t="shared" ref="Z19:Z31" si="1">V19</f>
        <v>5069.95</v>
      </c>
    </row>
    <row r="20" spans="1:26" s="7" customFormat="1" ht="16.5" hidden="1" x14ac:dyDescent="0.3">
      <c r="A20" s="79" t="s">
        <v>125</v>
      </c>
      <c r="B20" s="64" t="s">
        <v>21</v>
      </c>
      <c r="C20" s="83" t="s">
        <v>135</v>
      </c>
      <c r="D20" s="83" t="s">
        <v>126</v>
      </c>
      <c r="E20" s="84" t="s">
        <v>127</v>
      </c>
      <c r="F20" s="23" t="s">
        <v>14</v>
      </c>
      <c r="G20" s="23"/>
      <c r="H20" s="24"/>
      <c r="I20" s="24"/>
      <c r="J20" s="24"/>
      <c r="K20" s="24"/>
      <c r="L20" s="24"/>
      <c r="M20" s="56"/>
      <c r="N20" s="56"/>
      <c r="O20" s="56"/>
      <c r="P20" s="56"/>
      <c r="Q20" s="56"/>
      <c r="R20" s="56"/>
      <c r="S20" s="56"/>
      <c r="T20" s="56"/>
      <c r="U20" s="56"/>
      <c r="V20" s="56">
        <v>6759.93</v>
      </c>
      <c r="W20" s="56"/>
      <c r="X20" s="56"/>
      <c r="Y20" s="56"/>
      <c r="Z20" s="72">
        <f t="shared" si="1"/>
        <v>6759.93</v>
      </c>
    </row>
    <row r="21" spans="1:26" s="7" customFormat="1" ht="16.5" hidden="1" x14ac:dyDescent="0.3">
      <c r="A21" s="79" t="s">
        <v>128</v>
      </c>
      <c r="B21" s="64" t="s">
        <v>21</v>
      </c>
      <c r="C21" s="85" t="s">
        <v>136</v>
      </c>
      <c r="D21" s="85" t="s">
        <v>129</v>
      </c>
      <c r="E21" s="86" t="s">
        <v>130</v>
      </c>
      <c r="F21" s="23" t="s">
        <v>14</v>
      </c>
      <c r="G21" s="23"/>
      <c r="H21" s="24"/>
      <c r="I21" s="24"/>
      <c r="J21" s="24"/>
      <c r="K21" s="24"/>
      <c r="L21" s="24"/>
      <c r="M21" s="56"/>
      <c r="N21" s="56"/>
      <c r="O21" s="56"/>
      <c r="P21" s="56"/>
      <c r="Q21" s="56"/>
      <c r="R21" s="56"/>
      <c r="S21" s="56"/>
      <c r="T21" s="56"/>
      <c r="U21" s="56"/>
      <c r="V21" s="56">
        <v>7142.95</v>
      </c>
      <c r="W21" s="56"/>
      <c r="X21" s="56"/>
      <c r="Y21" s="56"/>
      <c r="Z21" s="72">
        <f t="shared" si="1"/>
        <v>7142.95</v>
      </c>
    </row>
    <row r="22" spans="1:26" s="7" customFormat="1" ht="16.5" hidden="1" x14ac:dyDescent="0.3">
      <c r="A22" s="87" t="s">
        <v>138</v>
      </c>
      <c r="B22" s="64" t="s">
        <v>21</v>
      </c>
      <c r="C22" s="88" t="s">
        <v>139</v>
      </c>
      <c r="D22" s="89" t="s">
        <v>140</v>
      </c>
      <c r="E22" s="84" t="s">
        <v>141</v>
      </c>
      <c r="F22" s="23" t="s">
        <v>14</v>
      </c>
      <c r="G22" s="47"/>
      <c r="H22" s="24"/>
      <c r="I22" s="24"/>
      <c r="J22" s="24"/>
      <c r="K22" s="24"/>
      <c r="L22" s="24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>
        <v>1380.67</v>
      </c>
      <c r="X22" s="56"/>
      <c r="Y22" s="56"/>
      <c r="Z22" s="72">
        <f>W22</f>
        <v>1380.67</v>
      </c>
    </row>
    <row r="23" spans="1:26" s="7" customFormat="1" ht="16.5" hidden="1" x14ac:dyDescent="0.3">
      <c r="A23" s="37" t="s">
        <v>151</v>
      </c>
      <c r="B23" s="64" t="s">
        <v>21</v>
      </c>
      <c r="C23" s="21" t="s">
        <v>148</v>
      </c>
      <c r="D23" s="21" t="s">
        <v>149</v>
      </c>
      <c r="E23" s="92" t="s">
        <v>150</v>
      </c>
      <c r="F23" s="23" t="s">
        <v>14</v>
      </c>
      <c r="G23" s="47"/>
      <c r="H23" s="24"/>
      <c r="I23" s="24"/>
      <c r="J23" s="24"/>
      <c r="K23" s="24"/>
      <c r="L23" s="24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>
        <v>1926.67</v>
      </c>
      <c r="Y23" s="56"/>
      <c r="Z23" s="72">
        <f>X23</f>
        <v>1926.67</v>
      </c>
    </row>
    <row r="24" spans="1:26" s="7" customFormat="1" ht="16.5" hidden="1" x14ac:dyDescent="0.3">
      <c r="A24" s="46" t="s">
        <v>23</v>
      </c>
      <c r="B24" s="23"/>
      <c r="C24" s="60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72">
        <f t="shared" si="1"/>
        <v>0</v>
      </c>
    </row>
    <row r="25" spans="1:26" s="7" customFormat="1" ht="16.5" hidden="1" x14ac:dyDescent="0.3">
      <c r="A25" s="46" t="s">
        <v>30</v>
      </c>
      <c r="B25" s="64" t="s">
        <v>31</v>
      </c>
      <c r="C25" s="21" t="s">
        <v>32</v>
      </c>
      <c r="D25" s="38" t="s">
        <v>24</v>
      </c>
      <c r="E25" s="21" t="s">
        <v>25</v>
      </c>
      <c r="F25" s="23">
        <v>10.561</v>
      </c>
      <c r="G25" s="23"/>
      <c r="H25" s="56">
        <v>6853.7199999999993</v>
      </c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72">
        <f t="shared" si="1"/>
        <v>0</v>
      </c>
    </row>
    <row r="26" spans="1:26" s="7" customFormat="1" ht="16.5" hidden="1" x14ac:dyDescent="0.3">
      <c r="A26" s="37" t="s">
        <v>33</v>
      </c>
      <c r="B26" s="64" t="s">
        <v>21</v>
      </c>
      <c r="C26" s="21" t="s">
        <v>34</v>
      </c>
      <c r="D26" s="21" t="s">
        <v>35</v>
      </c>
      <c r="E26" s="21" t="s">
        <v>36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6"/>
      <c r="N26" s="56"/>
      <c r="O26" s="56"/>
      <c r="P26" s="56"/>
      <c r="Q26" s="56"/>
      <c r="R26" s="56"/>
      <c r="S26" s="56"/>
      <c r="T26" s="56">
        <v>17500</v>
      </c>
      <c r="U26" s="56"/>
      <c r="V26" s="56"/>
      <c r="W26" s="56"/>
      <c r="X26" s="56"/>
      <c r="Y26" s="56"/>
      <c r="Z26" s="72">
        <f t="shared" si="1"/>
        <v>0</v>
      </c>
    </row>
    <row r="27" spans="1:26" s="7" customFormat="1" ht="16.5" hidden="1" x14ac:dyDescent="0.3">
      <c r="A27" s="37"/>
      <c r="B27" s="64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72">
        <f t="shared" si="1"/>
        <v>0</v>
      </c>
    </row>
    <row r="28" spans="1:26" s="7" customFormat="1" ht="16.5" x14ac:dyDescent="0.3">
      <c r="A28" s="93" t="s">
        <v>158</v>
      </c>
      <c r="B28" s="64" t="s">
        <v>153</v>
      </c>
      <c r="C28" s="20" t="s">
        <v>160</v>
      </c>
      <c r="D28" s="20" t="s">
        <v>24</v>
      </c>
      <c r="E28" s="20" t="s">
        <v>25</v>
      </c>
      <c r="F28" s="94">
        <v>10.561</v>
      </c>
      <c r="G28" s="23"/>
      <c r="H28" s="24"/>
      <c r="I28" s="24"/>
      <c r="J28" s="24"/>
      <c r="K28" s="24"/>
      <c r="L28" s="24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>
        <v>6436.2668970599998</v>
      </c>
      <c r="Z28" s="72">
        <f>Y28</f>
        <v>6436.2668970599998</v>
      </c>
    </row>
    <row r="29" spans="1:26" s="7" customFormat="1" ht="16.5" x14ac:dyDescent="0.3">
      <c r="A29" s="37" t="s">
        <v>159</v>
      </c>
      <c r="B29" s="64" t="s">
        <v>154</v>
      </c>
      <c r="C29" s="20" t="s">
        <v>160</v>
      </c>
      <c r="D29" s="20" t="s">
        <v>24</v>
      </c>
      <c r="E29" s="20" t="s">
        <v>25</v>
      </c>
      <c r="F29" s="94">
        <v>10.561</v>
      </c>
      <c r="G29" s="23"/>
      <c r="H29" s="24"/>
      <c r="I29" s="24"/>
      <c r="J29" s="24"/>
      <c r="K29" s="24"/>
      <c r="L29" s="24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>
        <v>8045.353102940001</v>
      </c>
      <c r="Z29" s="72">
        <f>Y29</f>
        <v>8045.353102940001</v>
      </c>
    </row>
    <row r="30" spans="1:26" s="7" customFormat="1" ht="16.5" x14ac:dyDescent="0.3">
      <c r="A30" s="37"/>
      <c r="B30" s="64"/>
      <c r="C30" s="21"/>
      <c r="D30" s="21"/>
      <c r="E30" s="21"/>
      <c r="F30" s="23"/>
      <c r="G30" s="23"/>
      <c r="H30" s="24"/>
      <c r="I30" s="24"/>
      <c r="J30" s="24"/>
      <c r="K30" s="24"/>
      <c r="L30" s="24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72"/>
    </row>
    <row r="31" spans="1:26" s="7" customFormat="1" ht="16.5" x14ac:dyDescent="0.3">
      <c r="A31" s="37"/>
      <c r="B31" s="64"/>
      <c r="C31" s="21"/>
      <c r="D31" s="21"/>
      <c r="E31" s="21"/>
      <c r="F31" s="23"/>
      <c r="G31" s="23"/>
      <c r="H31" s="24"/>
      <c r="I31" s="24"/>
      <c r="J31" s="24"/>
      <c r="K31" s="24"/>
      <c r="L31" s="24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>
        <f t="shared" si="1"/>
        <v>0</v>
      </c>
    </row>
    <row r="32" spans="1:26" s="8" customFormat="1" ht="16.5" hidden="1" x14ac:dyDescent="0.3">
      <c r="A32" s="15" t="s">
        <v>8</v>
      </c>
      <c r="B32" s="17"/>
      <c r="C32" s="20"/>
      <c r="D32" s="20"/>
      <c r="E32" s="17"/>
      <c r="F32" s="17"/>
      <c r="G32" s="17"/>
      <c r="H32" s="24"/>
      <c r="I32" s="24"/>
      <c r="J32" s="24"/>
      <c r="K32" s="24"/>
      <c r="L32" s="24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72">
        <f t="shared" si="0"/>
        <v>0</v>
      </c>
    </row>
    <row r="33" spans="1:27" s="7" customFormat="1" ht="16.5" hidden="1" x14ac:dyDescent="0.3">
      <c r="A33" s="21" t="s">
        <v>106</v>
      </c>
      <c r="B33" s="17"/>
      <c r="C33" s="20"/>
      <c r="D33" s="20"/>
      <c r="E33" s="17"/>
      <c r="F33" s="17"/>
      <c r="G33" s="17"/>
      <c r="H33" s="24"/>
      <c r="I33" s="24"/>
      <c r="J33" s="24"/>
      <c r="K33" s="24"/>
      <c r="L33" s="24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72">
        <f t="shared" si="0"/>
        <v>0</v>
      </c>
    </row>
    <row r="34" spans="1:27" s="8" customFormat="1" ht="16.5" hidden="1" x14ac:dyDescent="0.3">
      <c r="A34" s="41" t="s">
        <v>113</v>
      </c>
      <c r="B34" s="23" t="s">
        <v>21</v>
      </c>
      <c r="C34" s="58" t="s">
        <v>114</v>
      </c>
      <c r="D34" s="52" t="s">
        <v>115</v>
      </c>
      <c r="E34" s="52" t="s">
        <v>116</v>
      </c>
      <c r="F34" s="21">
        <v>17.245000000000001</v>
      </c>
      <c r="G34" s="76" t="s">
        <v>110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6" t="s">
        <v>110</v>
      </c>
      <c r="T34" s="56"/>
      <c r="U34" s="56">
        <f>6484.26077305533-1</f>
        <v>6483.26077305533</v>
      </c>
      <c r="V34" s="56"/>
      <c r="W34" s="56"/>
      <c r="X34" s="56"/>
      <c r="Y34" s="56"/>
      <c r="Z34" s="72">
        <f>SUM(U34)</f>
        <v>6483.26077305533</v>
      </c>
    </row>
    <row r="35" spans="1:27" s="8" customFormat="1" ht="16.5" hidden="1" x14ac:dyDescent="0.3">
      <c r="A35" s="41" t="s">
        <v>113</v>
      </c>
      <c r="B35" s="23" t="s">
        <v>117</v>
      </c>
      <c r="C35" s="58" t="s">
        <v>114</v>
      </c>
      <c r="D35" s="52" t="s">
        <v>115</v>
      </c>
      <c r="E35" s="52" t="s">
        <v>116</v>
      </c>
      <c r="F35" s="21">
        <v>17.245000000000001</v>
      </c>
      <c r="G35" s="76" t="s">
        <v>110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6" t="s">
        <v>110</v>
      </c>
      <c r="T35" s="56"/>
      <c r="U35" s="56">
        <v>1</v>
      </c>
      <c r="V35" s="56"/>
      <c r="W35" s="56"/>
      <c r="X35" s="56"/>
      <c r="Y35" s="56"/>
      <c r="Z35" s="72">
        <f>SUM(U35)</f>
        <v>1</v>
      </c>
    </row>
    <row r="36" spans="1:27" s="7" customFormat="1" ht="16.5" hidden="1" x14ac:dyDescent="0.3">
      <c r="A36" s="41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72"/>
    </row>
    <row r="37" spans="1:27" s="7" customFormat="1" ht="16.5" hidden="1" x14ac:dyDescent="0.3">
      <c r="A37" s="43"/>
      <c r="B37" s="53"/>
      <c r="C37" s="21"/>
      <c r="D37" s="21"/>
      <c r="E37" s="21"/>
      <c r="F37" s="21"/>
      <c r="G37" s="21"/>
      <c r="H37" s="24"/>
      <c r="I37" s="24"/>
      <c r="J37" s="24"/>
      <c r="K37" s="24"/>
      <c r="L37" s="24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72">
        <f t="shared" si="0"/>
        <v>0</v>
      </c>
    </row>
    <row r="38" spans="1:27" s="7" customFormat="1" ht="16.5" hidden="1" x14ac:dyDescent="0.3">
      <c r="A38" s="43"/>
      <c r="B38" s="23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72">
        <f t="shared" si="0"/>
        <v>0</v>
      </c>
    </row>
    <row r="39" spans="1:27" s="6" customFormat="1" ht="15" hidden="1" x14ac:dyDescent="0.25">
      <c r="A39" s="43"/>
      <c r="B39" s="23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72">
        <f t="shared" si="0"/>
        <v>0</v>
      </c>
    </row>
    <row r="40" spans="1:27" s="6" customFormat="1" ht="16.5" hidden="1" x14ac:dyDescent="0.3">
      <c r="A40" s="9"/>
      <c r="B40" s="17"/>
      <c r="C40" s="18"/>
      <c r="D40" s="18"/>
      <c r="E40" s="19"/>
      <c r="F40" s="20"/>
      <c r="G40" s="20"/>
      <c r="H40" s="24"/>
      <c r="I40" s="24"/>
      <c r="J40" s="24"/>
      <c r="K40" s="24"/>
      <c r="L40" s="24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72">
        <f t="shared" si="0"/>
        <v>0</v>
      </c>
    </row>
    <row r="41" spans="1:27" s="7" customFormat="1" ht="16.5" hidden="1" x14ac:dyDescent="0.3">
      <c r="A41" s="15" t="s">
        <v>8</v>
      </c>
      <c r="B41" s="17"/>
      <c r="C41" s="18"/>
      <c r="D41" s="18"/>
      <c r="E41" s="19"/>
      <c r="F41" s="20"/>
      <c r="G41" s="20"/>
      <c r="H41" s="24"/>
      <c r="I41" s="24"/>
      <c r="J41" s="24"/>
      <c r="K41" s="24"/>
      <c r="L41" s="24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72">
        <f t="shared" si="0"/>
        <v>0</v>
      </c>
    </row>
    <row r="42" spans="1:27" s="8" customFormat="1" ht="16.5" hidden="1" x14ac:dyDescent="0.3">
      <c r="A42" s="21" t="s">
        <v>40</v>
      </c>
      <c r="B42" s="17"/>
      <c r="C42" s="25"/>
      <c r="D42" s="25"/>
      <c r="E42" s="25"/>
      <c r="F42" s="17"/>
      <c r="G42" s="17"/>
      <c r="H42" s="24"/>
      <c r="I42" s="24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72">
        <f t="shared" si="0"/>
        <v>0</v>
      </c>
    </row>
    <row r="43" spans="1:27" s="8" customFormat="1" ht="15" hidden="1" x14ac:dyDescent="0.25">
      <c r="A43" s="67" t="s">
        <v>41</v>
      </c>
      <c r="B43" s="64" t="s">
        <v>21</v>
      </c>
      <c r="C43" s="21" t="s">
        <v>42</v>
      </c>
      <c r="D43" s="21" t="s">
        <v>43</v>
      </c>
      <c r="E43" s="21" t="s">
        <v>44</v>
      </c>
      <c r="F43" s="21">
        <v>17.225000000000001</v>
      </c>
      <c r="G43" s="21"/>
      <c r="H43" s="24"/>
      <c r="I43" s="24"/>
      <c r="J43" s="56">
        <f>35639.26-1</f>
        <v>35638.26</v>
      </c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72">
        <f>SUM(J43)</f>
        <v>35638.26</v>
      </c>
    </row>
    <row r="44" spans="1:27" s="8" customFormat="1" ht="15" hidden="1" x14ac:dyDescent="0.25">
      <c r="A44" s="67" t="s">
        <v>41</v>
      </c>
      <c r="B44" s="68" t="s">
        <v>45</v>
      </c>
      <c r="C44" s="21" t="s">
        <v>42</v>
      </c>
      <c r="D44" s="21" t="s">
        <v>43</v>
      </c>
      <c r="E44" s="21" t="s">
        <v>44</v>
      </c>
      <c r="F44" s="21">
        <v>17.225000000000001</v>
      </c>
      <c r="G44" s="21"/>
      <c r="H44" s="24"/>
      <c r="I44" s="24"/>
      <c r="J44" s="56">
        <v>1</v>
      </c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72">
        <f>SUM(J44)</f>
        <v>1</v>
      </c>
    </row>
    <row r="45" spans="1:27" s="7" customFormat="1" ht="16.5" hidden="1" x14ac:dyDescent="0.3">
      <c r="A45" s="43"/>
      <c r="B45" s="23"/>
      <c r="C45" s="21"/>
      <c r="D45" s="21"/>
      <c r="E45" s="21"/>
      <c r="F45" s="21"/>
      <c r="G45" s="21"/>
      <c r="H45" s="26"/>
      <c r="I45" s="26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72">
        <f t="shared" ref="Z45:Z56" si="2">SUM(H45:H45)</f>
        <v>0</v>
      </c>
      <c r="AA45" s="61"/>
    </row>
    <row r="46" spans="1:27" s="6" customFormat="1" ht="16.5" hidden="1" x14ac:dyDescent="0.3">
      <c r="A46" s="15" t="s">
        <v>8</v>
      </c>
      <c r="B46" s="17"/>
      <c r="C46" s="18"/>
      <c r="D46" s="18"/>
      <c r="E46" s="19"/>
      <c r="F46" s="20"/>
      <c r="G46" s="20"/>
      <c r="H46" s="24"/>
      <c r="I46" s="24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72">
        <f t="shared" si="2"/>
        <v>0</v>
      </c>
    </row>
    <row r="47" spans="1:27" s="7" customFormat="1" ht="16.5" hidden="1" x14ac:dyDescent="0.3">
      <c r="A47" s="21" t="s">
        <v>108</v>
      </c>
      <c r="B47" s="17"/>
      <c r="C47" s="18"/>
      <c r="D47" s="18"/>
      <c r="E47" s="19"/>
      <c r="F47" s="20"/>
      <c r="G47" s="20"/>
      <c r="H47" s="24"/>
      <c r="I47" s="24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72">
        <f t="shared" si="2"/>
        <v>0</v>
      </c>
    </row>
    <row r="48" spans="1:27" s="30" customFormat="1" ht="16.5" hidden="1" x14ac:dyDescent="0.3">
      <c r="A48" s="49" t="s">
        <v>20</v>
      </c>
      <c r="B48" s="23"/>
      <c r="C48" s="40"/>
      <c r="D48" s="40"/>
      <c r="E48" s="42"/>
      <c r="F48" s="38">
        <v>17.800999999999998</v>
      </c>
      <c r="G48" s="76" t="s">
        <v>111</v>
      </c>
      <c r="H48" s="26"/>
      <c r="I48" s="26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72">
        <f t="shared" si="2"/>
        <v>0</v>
      </c>
    </row>
    <row r="49" spans="1:27" s="30" customFormat="1" ht="15" hidden="1" x14ac:dyDescent="0.25">
      <c r="A49" s="43"/>
      <c r="B49" s="23"/>
      <c r="C49" s="58"/>
      <c r="D49" s="40"/>
      <c r="E49" s="58"/>
      <c r="F49" s="21"/>
      <c r="G49" s="21"/>
      <c r="H49" s="26"/>
      <c r="I49" s="26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72">
        <f t="shared" si="2"/>
        <v>0</v>
      </c>
    </row>
    <row r="50" spans="1:27" s="30" customFormat="1" ht="15" hidden="1" x14ac:dyDescent="0.25">
      <c r="A50" s="49"/>
      <c r="B50" s="23"/>
      <c r="C50" s="40"/>
      <c r="D50" s="40"/>
      <c r="E50" s="42"/>
      <c r="F50" s="38"/>
      <c r="G50" s="38"/>
      <c r="H50" s="26"/>
      <c r="I50" s="26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72">
        <f t="shared" si="2"/>
        <v>0</v>
      </c>
    </row>
    <row r="51" spans="1:27" s="30" customFormat="1" ht="15" hidden="1" x14ac:dyDescent="0.25">
      <c r="A51" s="49"/>
      <c r="B51" s="23"/>
      <c r="C51" s="40"/>
      <c r="D51" s="40"/>
      <c r="E51" s="42"/>
      <c r="F51" s="38"/>
      <c r="G51" s="38"/>
      <c r="H51" s="26"/>
      <c r="I51" s="26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72">
        <f t="shared" si="2"/>
        <v>0</v>
      </c>
      <c r="AA51" s="50"/>
    </row>
    <row r="52" spans="1:27" s="30" customFormat="1" ht="15" hidden="1" x14ac:dyDescent="0.25">
      <c r="A52" s="41"/>
      <c r="B52" s="23"/>
      <c r="C52" s="48"/>
      <c r="D52" s="48"/>
      <c r="E52" s="48"/>
      <c r="F52" s="23"/>
      <c r="G52" s="23"/>
      <c r="H52" s="26"/>
      <c r="I52" s="26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72">
        <f t="shared" si="2"/>
        <v>0</v>
      </c>
    </row>
    <row r="53" spans="1:27" s="30" customFormat="1" ht="15" hidden="1" x14ac:dyDescent="0.25">
      <c r="A53" s="43"/>
      <c r="B53" s="23"/>
      <c r="C53" s="21"/>
      <c r="D53" s="21"/>
      <c r="E53" s="21"/>
      <c r="F53" s="44"/>
      <c r="G53" s="44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72">
        <f t="shared" si="2"/>
        <v>0</v>
      </c>
    </row>
    <row r="54" spans="1:27" s="30" customFormat="1" ht="15" hidden="1" x14ac:dyDescent="0.25">
      <c r="A54" s="43"/>
      <c r="B54" s="23"/>
      <c r="C54" s="21"/>
      <c r="D54" s="21"/>
      <c r="E54" s="21"/>
      <c r="F54" s="44"/>
      <c r="G54" s="4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72">
        <f t="shared" si="2"/>
        <v>0</v>
      </c>
    </row>
    <row r="55" spans="1:27" s="30" customFormat="1" ht="15" hidden="1" x14ac:dyDescent="0.25">
      <c r="A55" s="15" t="s">
        <v>8</v>
      </c>
      <c r="B55" s="23"/>
      <c r="C55" s="21"/>
      <c r="D55" s="21"/>
      <c r="E55" s="21"/>
      <c r="F55" s="44"/>
      <c r="G55" s="4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72">
        <f t="shared" si="2"/>
        <v>0</v>
      </c>
    </row>
    <row r="56" spans="1:27" s="30" customFormat="1" ht="15" hidden="1" x14ac:dyDescent="0.25">
      <c r="A56" s="21" t="s">
        <v>56</v>
      </c>
      <c r="B56" s="23"/>
      <c r="C56" s="21"/>
      <c r="D56" s="21"/>
      <c r="E56" s="21"/>
      <c r="F56" s="44"/>
      <c r="G56" s="4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72">
        <f t="shared" si="2"/>
        <v>0</v>
      </c>
    </row>
    <row r="57" spans="1:27" s="30" customFormat="1" ht="16.5" hidden="1" x14ac:dyDescent="0.3">
      <c r="A57" s="69" t="s">
        <v>51</v>
      </c>
      <c r="B57" s="23" t="s">
        <v>52</v>
      </c>
      <c r="C57" s="21" t="s">
        <v>53</v>
      </c>
      <c r="D57" s="70" t="s">
        <v>15</v>
      </c>
      <c r="E57" s="70">
        <v>6501</v>
      </c>
      <c r="F57" s="23">
        <v>17.259</v>
      </c>
      <c r="G57" s="77" t="s">
        <v>112</v>
      </c>
      <c r="H57" s="55"/>
      <c r="I57" s="55"/>
      <c r="J57" s="55"/>
      <c r="K57" s="55">
        <f>882253-1</f>
        <v>882252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72">
        <f>SUM(K57)</f>
        <v>882252</v>
      </c>
    </row>
    <row r="58" spans="1:27" s="30" customFormat="1" ht="16.5" hidden="1" x14ac:dyDescent="0.3">
      <c r="A58" s="69" t="s">
        <v>51</v>
      </c>
      <c r="B58" s="23" t="s">
        <v>54</v>
      </c>
      <c r="C58" s="21" t="s">
        <v>53</v>
      </c>
      <c r="D58" s="70" t="s">
        <v>15</v>
      </c>
      <c r="E58" s="70">
        <v>6501</v>
      </c>
      <c r="F58" s="23">
        <v>17.259</v>
      </c>
      <c r="G58" s="77" t="s">
        <v>112</v>
      </c>
      <c r="H58" s="55"/>
      <c r="I58" s="55"/>
      <c r="J58" s="55"/>
      <c r="K58" s="55">
        <v>1</v>
      </c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72">
        <f>SUM(K58)</f>
        <v>1</v>
      </c>
    </row>
    <row r="59" spans="1:27" s="30" customFormat="1" ht="16.5" hidden="1" x14ac:dyDescent="0.3">
      <c r="A59" s="37" t="s">
        <v>71</v>
      </c>
      <c r="B59" s="23" t="s">
        <v>52</v>
      </c>
      <c r="C59" s="52" t="s">
        <v>72</v>
      </c>
      <c r="D59" s="71" t="s">
        <v>73</v>
      </c>
      <c r="E59" s="71">
        <v>6502</v>
      </c>
      <c r="F59" s="21">
        <v>17.257999999999999</v>
      </c>
      <c r="G59" s="77" t="s">
        <v>112</v>
      </c>
      <c r="H59" s="55"/>
      <c r="I59" s="55"/>
      <c r="J59" s="55"/>
      <c r="K59" s="55"/>
      <c r="L59" s="55"/>
      <c r="M59" s="55"/>
      <c r="N59" s="55">
        <f>145284-1</f>
        <v>145283</v>
      </c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72">
        <f>SUM(N59)</f>
        <v>145283</v>
      </c>
    </row>
    <row r="60" spans="1:27" s="30" customFormat="1" ht="16.5" hidden="1" x14ac:dyDescent="0.3">
      <c r="A60" s="37" t="s">
        <v>71</v>
      </c>
      <c r="B60" s="23" t="s">
        <v>54</v>
      </c>
      <c r="C60" s="52" t="s">
        <v>72</v>
      </c>
      <c r="D60" s="71" t="s">
        <v>73</v>
      </c>
      <c r="E60" s="71">
        <v>6502</v>
      </c>
      <c r="F60" s="21">
        <v>17.257999999999999</v>
      </c>
      <c r="G60" s="77" t="s">
        <v>112</v>
      </c>
      <c r="H60" s="55"/>
      <c r="I60" s="55"/>
      <c r="J60" s="55"/>
      <c r="K60" s="55"/>
      <c r="L60" s="55"/>
      <c r="M60" s="55"/>
      <c r="N60" s="55">
        <v>1</v>
      </c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72">
        <f t="shared" ref="Z60:Z74" si="3">SUM(N60)</f>
        <v>1</v>
      </c>
    </row>
    <row r="61" spans="1:27" s="30" customFormat="1" ht="16.5" hidden="1" x14ac:dyDescent="0.3">
      <c r="A61" s="41" t="s">
        <v>61</v>
      </c>
      <c r="B61" s="23" t="s">
        <v>52</v>
      </c>
      <c r="C61" s="21" t="s">
        <v>60</v>
      </c>
      <c r="D61" s="71" t="s">
        <v>62</v>
      </c>
      <c r="E61" s="71">
        <v>6503</v>
      </c>
      <c r="F61" s="21">
        <v>17.277999999999999</v>
      </c>
      <c r="G61" s="77" t="s">
        <v>112</v>
      </c>
      <c r="H61" s="55"/>
      <c r="I61" s="55"/>
      <c r="J61" s="55"/>
      <c r="K61" s="55"/>
      <c r="L61" s="55">
        <f>176424-1</f>
        <v>176423</v>
      </c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72">
        <f>SUM(L61:O61)</f>
        <v>176423</v>
      </c>
    </row>
    <row r="62" spans="1:27" s="30" customFormat="1" ht="16.5" hidden="1" x14ac:dyDescent="0.3">
      <c r="A62" s="41" t="s">
        <v>61</v>
      </c>
      <c r="B62" s="23" t="s">
        <v>54</v>
      </c>
      <c r="C62" s="21" t="s">
        <v>60</v>
      </c>
      <c r="D62" s="71" t="s">
        <v>62</v>
      </c>
      <c r="E62" s="71">
        <v>6503</v>
      </c>
      <c r="F62" s="21">
        <v>17.277999999999999</v>
      </c>
      <c r="G62" s="77" t="s">
        <v>112</v>
      </c>
      <c r="H62" s="55"/>
      <c r="I62" s="55"/>
      <c r="J62" s="55"/>
      <c r="K62" s="55"/>
      <c r="L62" s="55">
        <v>1</v>
      </c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72">
        <f>SUM(L62:O62)</f>
        <v>1</v>
      </c>
    </row>
    <row r="63" spans="1:27" s="30" customFormat="1" ht="16.5" hidden="1" x14ac:dyDescent="0.3">
      <c r="A63" s="41"/>
      <c r="B63" s="23"/>
      <c r="C63" s="21"/>
      <c r="D63" s="71"/>
      <c r="E63" s="71"/>
      <c r="F63" s="21"/>
      <c r="G63" s="77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72"/>
    </row>
    <row r="64" spans="1:27" s="30" customFormat="1" ht="16.5" hidden="1" x14ac:dyDescent="0.3">
      <c r="A64" s="37" t="s">
        <v>71</v>
      </c>
      <c r="B64" s="23" t="s">
        <v>83</v>
      </c>
      <c r="C64" s="21" t="s">
        <v>94</v>
      </c>
      <c r="D64" s="71" t="s">
        <v>73</v>
      </c>
      <c r="E64" s="71">
        <v>6502</v>
      </c>
      <c r="F64" s="21">
        <v>17.257999999999999</v>
      </c>
      <c r="G64" s="77" t="s">
        <v>112</v>
      </c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>
        <f>649252-1</f>
        <v>649251</v>
      </c>
      <c r="S64" s="55"/>
      <c r="T64" s="55"/>
      <c r="U64" s="55"/>
      <c r="V64" s="55"/>
      <c r="W64" s="55"/>
      <c r="X64" s="55"/>
      <c r="Y64" s="55"/>
      <c r="Z64" s="72">
        <f>SUM(R64)</f>
        <v>649251</v>
      </c>
    </row>
    <row r="65" spans="1:26" s="30" customFormat="1" ht="16.5" hidden="1" x14ac:dyDescent="0.3">
      <c r="A65" s="37" t="s">
        <v>71</v>
      </c>
      <c r="B65" s="23" t="s">
        <v>54</v>
      </c>
      <c r="C65" s="21" t="s">
        <v>94</v>
      </c>
      <c r="D65" s="71" t="s">
        <v>73</v>
      </c>
      <c r="E65" s="71">
        <v>6502</v>
      </c>
      <c r="F65" s="21">
        <v>17.257999999999999</v>
      </c>
      <c r="G65" s="77" t="s">
        <v>112</v>
      </c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>
        <v>1</v>
      </c>
      <c r="S65" s="55"/>
      <c r="T65" s="55"/>
      <c r="U65" s="55"/>
      <c r="V65" s="55"/>
      <c r="W65" s="55"/>
      <c r="X65" s="55"/>
      <c r="Y65" s="55"/>
      <c r="Z65" s="72">
        <f>SUM(R65)</f>
        <v>1</v>
      </c>
    </row>
    <row r="66" spans="1:26" s="30" customFormat="1" ht="16.5" hidden="1" x14ac:dyDescent="0.3">
      <c r="A66" s="41"/>
      <c r="B66" s="59"/>
      <c r="C66" s="38"/>
      <c r="D66" s="21"/>
      <c r="E66" s="23"/>
      <c r="F66" s="21"/>
      <c r="G66" s="77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72">
        <f t="shared" si="3"/>
        <v>0</v>
      </c>
    </row>
    <row r="67" spans="1:26" s="30" customFormat="1" ht="16.5" hidden="1" x14ac:dyDescent="0.3">
      <c r="A67" s="41" t="s">
        <v>61</v>
      </c>
      <c r="B67" s="23" t="s">
        <v>83</v>
      </c>
      <c r="C67" s="21" t="s">
        <v>84</v>
      </c>
      <c r="D67" s="71" t="s">
        <v>62</v>
      </c>
      <c r="E67" s="70">
        <v>6503</v>
      </c>
      <c r="F67" s="21">
        <v>17.277999999999999</v>
      </c>
      <c r="G67" s="77" t="s">
        <v>112</v>
      </c>
      <c r="H67" s="55"/>
      <c r="I67" s="55"/>
      <c r="J67" s="55"/>
      <c r="K67" s="55"/>
      <c r="L67" s="55"/>
      <c r="M67" s="55"/>
      <c r="N67" s="55"/>
      <c r="O67" s="55"/>
      <c r="P67" s="55">
        <f>700896-1</f>
        <v>700895</v>
      </c>
      <c r="Q67" s="55"/>
      <c r="R67" s="55"/>
      <c r="S67" s="55"/>
      <c r="T67" s="55"/>
      <c r="U67" s="55"/>
      <c r="V67" s="55"/>
      <c r="W67" s="55"/>
      <c r="X67" s="55"/>
      <c r="Y67" s="55"/>
      <c r="Z67" s="72">
        <f>SUM(P67)</f>
        <v>700895</v>
      </c>
    </row>
    <row r="68" spans="1:26" s="30" customFormat="1" ht="16.5" hidden="1" x14ac:dyDescent="0.3">
      <c r="A68" s="41" t="s">
        <v>61</v>
      </c>
      <c r="B68" s="23" t="s">
        <v>54</v>
      </c>
      <c r="C68" s="21" t="s">
        <v>84</v>
      </c>
      <c r="D68" s="71" t="s">
        <v>62</v>
      </c>
      <c r="E68" s="70">
        <v>6503</v>
      </c>
      <c r="F68" s="21">
        <v>17.277999999999999</v>
      </c>
      <c r="G68" s="77" t="s">
        <v>112</v>
      </c>
      <c r="H68" s="55"/>
      <c r="I68" s="55"/>
      <c r="J68" s="55"/>
      <c r="K68" s="55"/>
      <c r="L68" s="55"/>
      <c r="M68" s="55"/>
      <c r="N68" s="55"/>
      <c r="O68" s="55"/>
      <c r="P68" s="55">
        <v>1</v>
      </c>
      <c r="Q68" s="55"/>
      <c r="R68" s="55"/>
      <c r="S68" s="55"/>
      <c r="T68" s="55"/>
      <c r="U68" s="55"/>
      <c r="V68" s="55"/>
      <c r="W68" s="55"/>
      <c r="X68" s="55"/>
      <c r="Y68" s="55"/>
      <c r="Z68" s="72">
        <f>SUM(P68)</f>
        <v>1</v>
      </c>
    </row>
    <row r="69" spans="1:26" s="8" customFormat="1" ht="15" hidden="1" x14ac:dyDescent="0.25">
      <c r="A69" s="41"/>
      <c r="B69" s="23"/>
      <c r="C69" s="54"/>
      <c r="D69" s="21"/>
      <c r="E69" s="23"/>
      <c r="F69" s="21"/>
      <c r="G69" s="21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72">
        <f t="shared" si="3"/>
        <v>0</v>
      </c>
    </row>
    <row r="70" spans="1:26" s="7" customFormat="1" ht="16.5" hidden="1" x14ac:dyDescent="0.3">
      <c r="A70" s="41"/>
      <c r="B70" s="23"/>
      <c r="C70" s="54"/>
      <c r="D70" s="21"/>
      <c r="E70" s="23"/>
      <c r="F70" s="21"/>
      <c r="G70" s="21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72">
        <f t="shared" si="3"/>
        <v>0</v>
      </c>
    </row>
    <row r="71" spans="1:26" s="7" customFormat="1" ht="16.5" hidden="1" x14ac:dyDescent="0.3">
      <c r="A71" s="49"/>
      <c r="B71" s="59"/>
      <c r="C71" s="38"/>
      <c r="D71" s="21"/>
      <c r="E71" s="23"/>
      <c r="F71" s="21"/>
      <c r="G71" s="21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72">
        <f t="shared" si="3"/>
        <v>0</v>
      </c>
    </row>
    <row r="72" spans="1:26" s="7" customFormat="1" ht="16.5" hidden="1" x14ac:dyDescent="0.3">
      <c r="A72" s="49"/>
      <c r="B72" s="23"/>
      <c r="C72" s="38"/>
      <c r="D72" s="21"/>
      <c r="E72" s="23"/>
      <c r="F72" s="21"/>
      <c r="G72" s="21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72">
        <f t="shared" si="3"/>
        <v>0</v>
      </c>
    </row>
    <row r="73" spans="1:26" s="7" customFormat="1" ht="16.5" hidden="1" x14ac:dyDescent="0.3">
      <c r="A73" s="51"/>
      <c r="B73" s="23"/>
      <c r="C73" s="21"/>
      <c r="D73" s="21"/>
      <c r="E73" s="23"/>
      <c r="F73" s="21"/>
      <c r="G73" s="21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72">
        <f t="shared" si="3"/>
        <v>0</v>
      </c>
    </row>
    <row r="74" spans="1:26" s="7" customFormat="1" ht="16.5" hidden="1" x14ac:dyDescent="0.3">
      <c r="A74" s="51"/>
      <c r="B74" s="23"/>
      <c r="C74" s="21"/>
      <c r="D74" s="21"/>
      <c r="E74" s="23"/>
      <c r="F74" s="21"/>
      <c r="G74" s="21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72">
        <f t="shared" si="3"/>
        <v>0</v>
      </c>
    </row>
    <row r="75" spans="1:26" s="7" customFormat="1" ht="16.5" hidden="1" x14ac:dyDescent="0.3">
      <c r="A75" s="51"/>
      <c r="B75" s="23"/>
      <c r="C75" s="21"/>
      <c r="D75" s="21"/>
      <c r="E75" s="23"/>
      <c r="F75" s="21"/>
      <c r="G75" s="21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72">
        <f t="shared" ref="Z75:Z77" si="4">SUM(H75:H75)</f>
        <v>0</v>
      </c>
    </row>
    <row r="76" spans="1:26" s="7" customFormat="1" ht="16.5" x14ac:dyDescent="0.3">
      <c r="A76" s="51"/>
      <c r="B76" s="23"/>
      <c r="C76" s="21"/>
      <c r="D76" s="21"/>
      <c r="E76" s="23"/>
      <c r="F76" s="21"/>
      <c r="G76" s="21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72">
        <f t="shared" si="4"/>
        <v>0</v>
      </c>
    </row>
    <row r="77" spans="1:26" s="7" customFormat="1" ht="16.5" x14ac:dyDescent="0.3">
      <c r="A77" s="10"/>
      <c r="B77" s="27"/>
      <c r="C77" s="27"/>
      <c r="D77" s="20"/>
      <c r="E77" s="20"/>
      <c r="F77" s="20"/>
      <c r="G77" s="20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72">
        <f t="shared" si="4"/>
        <v>0</v>
      </c>
    </row>
    <row r="78" spans="1:26" s="7" customFormat="1" ht="18.75" x14ac:dyDescent="0.3">
      <c r="A78" s="11" t="s">
        <v>0</v>
      </c>
      <c r="B78" s="28"/>
      <c r="C78" s="29"/>
      <c r="D78" s="29"/>
      <c r="E78" s="29"/>
      <c r="F78" s="29"/>
      <c r="G78" s="29"/>
      <c r="H78" s="57">
        <f>SUM(H25:H77)</f>
        <v>6853.7199999999993</v>
      </c>
      <c r="I78" s="65">
        <f>SUM(I26:I77)</f>
        <v>20181.783267298233</v>
      </c>
      <c r="J78" s="57">
        <f>SUM(J41:J45)</f>
        <v>35639.26</v>
      </c>
      <c r="K78" s="57">
        <f>SUM(K56:K76)</f>
        <v>882253</v>
      </c>
      <c r="L78" s="57">
        <f>SUM(L55:L76)</f>
        <v>176424</v>
      </c>
      <c r="M78" s="57">
        <f>SUM(M7:M77)</f>
        <v>95000</v>
      </c>
      <c r="N78" s="57">
        <f>SUM(N54:N75)</f>
        <v>145284</v>
      </c>
      <c r="O78" s="57">
        <f>SUM(O16:O17)</f>
        <v>58466</v>
      </c>
      <c r="P78" s="57">
        <f>SUM(P56:P73)</f>
        <v>700896</v>
      </c>
      <c r="Q78" s="57">
        <f>SUM(Q7:Q11)</f>
        <v>484920.5</v>
      </c>
      <c r="R78" s="57">
        <f>SUM(R63:R77)</f>
        <v>649252</v>
      </c>
      <c r="S78" s="57">
        <f>SUM(S7:S9)</f>
        <v>484920.5</v>
      </c>
      <c r="T78" s="57">
        <f>SUM(T12:T26)</f>
        <v>17500</v>
      </c>
      <c r="U78" s="57">
        <f>SUM(U33:U71)</f>
        <v>6484.26077305533</v>
      </c>
      <c r="V78" s="57">
        <f>SUM(V18:V22)</f>
        <v>21972.83</v>
      </c>
      <c r="W78" s="57">
        <f>SUM(W13:W31)</f>
        <v>1380.67</v>
      </c>
      <c r="X78" s="57">
        <f>SUM(X12:X31)</f>
        <v>1926.67</v>
      </c>
      <c r="Y78" s="57">
        <f>SUM(Y28:Y30)</f>
        <v>14481.62</v>
      </c>
      <c r="Z78" s="72"/>
    </row>
    <row r="79" spans="1:26" s="7" customFormat="1" ht="18.75" x14ac:dyDescent="0.3">
      <c r="A79" s="31"/>
      <c r="B79" s="32"/>
      <c r="C79" s="33"/>
      <c r="D79" s="33"/>
      <c r="E79" s="33"/>
      <c r="F79" s="33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5"/>
    </row>
    <row r="80" spans="1:26" ht="16.5" x14ac:dyDescent="0.3">
      <c r="A80" s="30" t="s">
        <v>9</v>
      </c>
      <c r="B80" s="7"/>
    </row>
    <row r="81" spans="1:1" ht="15" hidden="1" customHeight="1" x14ac:dyDescent="0.25">
      <c r="A81" s="30" t="s">
        <v>28</v>
      </c>
    </row>
    <row r="82" spans="1:1" ht="15" hidden="1" x14ac:dyDescent="0.25">
      <c r="A82" s="63" t="s">
        <v>29</v>
      </c>
    </row>
    <row r="83" spans="1:1" ht="15" hidden="1" x14ac:dyDescent="0.25">
      <c r="A83" s="30" t="s">
        <v>38</v>
      </c>
    </row>
    <row r="84" spans="1:1" ht="15" hidden="1" x14ac:dyDescent="0.25">
      <c r="A84" s="30" t="s">
        <v>39</v>
      </c>
    </row>
    <row r="85" spans="1:1" ht="15" hidden="1" x14ac:dyDescent="0.25">
      <c r="A85" s="30" t="s">
        <v>47</v>
      </c>
    </row>
    <row r="86" spans="1:1" ht="15" hidden="1" x14ac:dyDescent="0.25">
      <c r="A86" s="30" t="s">
        <v>48</v>
      </c>
    </row>
    <row r="87" spans="1:1" ht="15" hidden="1" x14ac:dyDescent="0.25">
      <c r="A87" s="30" t="s">
        <v>49</v>
      </c>
    </row>
    <row r="88" spans="1:1" ht="15" hidden="1" x14ac:dyDescent="0.25">
      <c r="A88" s="30" t="s">
        <v>50</v>
      </c>
    </row>
    <row r="89" spans="1:1" ht="15" hidden="1" x14ac:dyDescent="0.25">
      <c r="A89" s="30" t="s">
        <v>58</v>
      </c>
    </row>
    <row r="90" spans="1:1" ht="15" hidden="1" x14ac:dyDescent="0.25">
      <c r="A90" s="30" t="s">
        <v>59</v>
      </c>
    </row>
    <row r="91" spans="1:1" ht="15" hidden="1" x14ac:dyDescent="0.25">
      <c r="A91" s="30" t="s">
        <v>65</v>
      </c>
    </row>
    <row r="92" spans="1:1" ht="15" hidden="1" x14ac:dyDescent="0.25">
      <c r="A92" s="30" t="s">
        <v>64</v>
      </c>
    </row>
    <row r="93" spans="1:1" ht="15" hidden="1" x14ac:dyDescent="0.25">
      <c r="A93" s="30" t="s">
        <v>75</v>
      </c>
    </row>
    <row r="94" spans="1:1" ht="15" hidden="1" x14ac:dyDescent="0.25">
      <c r="A94" s="30" t="s">
        <v>74</v>
      </c>
    </row>
    <row r="95" spans="1:1" ht="15" hidden="1" x14ac:dyDescent="0.25">
      <c r="A95" s="30" t="s">
        <v>78</v>
      </c>
    </row>
    <row r="96" spans="1:1" ht="15" hidden="1" x14ac:dyDescent="0.25">
      <c r="A96" s="30" t="s">
        <v>77</v>
      </c>
    </row>
    <row r="97" spans="1:1" ht="15" hidden="1" x14ac:dyDescent="0.25">
      <c r="A97" s="30" t="s">
        <v>86</v>
      </c>
    </row>
    <row r="98" spans="1:1" ht="15" hidden="1" x14ac:dyDescent="0.25">
      <c r="A98" s="30" t="s">
        <v>85</v>
      </c>
    </row>
    <row r="99" spans="1:1" ht="15" hidden="1" x14ac:dyDescent="0.25">
      <c r="A99" s="30" t="s">
        <v>92</v>
      </c>
    </row>
    <row r="100" spans="1:1" ht="15" hidden="1" x14ac:dyDescent="0.25">
      <c r="A100" s="30" t="s">
        <v>91</v>
      </c>
    </row>
    <row r="101" spans="1:1" ht="15" hidden="1" x14ac:dyDescent="0.25">
      <c r="A101" s="30" t="s">
        <v>96</v>
      </c>
    </row>
    <row r="102" spans="1:1" ht="15" hidden="1" x14ac:dyDescent="0.25">
      <c r="A102" s="30" t="s">
        <v>95</v>
      </c>
    </row>
    <row r="103" spans="1:1" ht="15" hidden="1" x14ac:dyDescent="0.25">
      <c r="A103" s="30" t="s">
        <v>98</v>
      </c>
    </row>
    <row r="104" spans="1:1" ht="15" hidden="1" x14ac:dyDescent="0.25">
      <c r="A104" s="30" t="s">
        <v>91</v>
      </c>
    </row>
    <row r="105" spans="1:1" ht="15" hidden="1" x14ac:dyDescent="0.25">
      <c r="A105" s="30" t="s">
        <v>101</v>
      </c>
    </row>
    <row r="106" spans="1:1" ht="15" hidden="1" x14ac:dyDescent="0.25">
      <c r="A106" s="30" t="s">
        <v>100</v>
      </c>
    </row>
    <row r="107" spans="1:1" ht="15" hidden="1" x14ac:dyDescent="0.25">
      <c r="A107" s="30" t="s">
        <v>105</v>
      </c>
    </row>
    <row r="108" spans="1:1" ht="15" hidden="1" x14ac:dyDescent="0.25">
      <c r="A108" s="30" t="s">
        <v>103</v>
      </c>
    </row>
    <row r="109" spans="1:1" ht="15" hidden="1" x14ac:dyDescent="0.25">
      <c r="A109" s="30" t="s">
        <v>132</v>
      </c>
    </row>
    <row r="110" spans="1:1" ht="15" hidden="1" x14ac:dyDescent="0.25">
      <c r="A110" s="30" t="s">
        <v>131</v>
      </c>
    </row>
    <row r="111" spans="1:1" ht="15" hidden="1" x14ac:dyDescent="0.25">
      <c r="A111" s="30" t="s">
        <v>142</v>
      </c>
    </row>
    <row r="112" spans="1:1" ht="15" hidden="1" x14ac:dyDescent="0.25">
      <c r="A112" s="30" t="s">
        <v>131</v>
      </c>
    </row>
    <row r="113" spans="1:1" ht="15" hidden="1" x14ac:dyDescent="0.25">
      <c r="A113" s="30" t="s">
        <v>152</v>
      </c>
    </row>
    <row r="114" spans="1:1" ht="15" hidden="1" x14ac:dyDescent="0.25">
      <c r="A114" s="30" t="s">
        <v>131</v>
      </c>
    </row>
    <row r="115" spans="1:1" ht="15" x14ac:dyDescent="0.25">
      <c r="A115" s="30" t="s">
        <v>157</v>
      </c>
    </row>
    <row r="116" spans="1:1" ht="15" x14ac:dyDescent="0.25">
      <c r="A116" s="30" t="s">
        <v>156</v>
      </c>
    </row>
    <row r="119" spans="1:1" ht="16.5" x14ac:dyDescent="0.3">
      <c r="A119" s="90" t="s">
        <v>104</v>
      </c>
    </row>
    <row r="120" spans="1:1" ht="16.5" x14ac:dyDescent="0.3">
      <c r="A120" s="16" t="s">
        <v>143</v>
      </c>
    </row>
    <row r="121" spans="1:1" ht="16.5" x14ac:dyDescent="0.3">
      <c r="A121" s="91" t="s">
        <v>146</v>
      </c>
    </row>
    <row r="122" spans="1:1" ht="16.5" x14ac:dyDescent="0.3">
      <c r="A122" s="16" t="s">
        <v>144</v>
      </c>
    </row>
    <row r="123" spans="1:1" ht="16.5" x14ac:dyDescent="0.3">
      <c r="A123" s="91" t="s">
        <v>145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2023-04-20T23:00:55Z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