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SHORE/"/>
    </mc:Choice>
  </mc:AlternateContent>
  <xr:revisionPtr revIDLastSave="0" documentId="8_{3B1E87D4-CD18-4B86-B680-DE84E36F819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SHORE" sheetId="2" r:id="rId1"/>
  </sheets>
  <definedNames>
    <definedName name="_xlnm.Print_Area" localSheetId="0">'NORTH SHORE'!$A$1:$H$54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48" i="2" l="1"/>
  <c r="Z52" i="2"/>
  <c r="AA29" i="2"/>
  <c r="AA28" i="2"/>
  <c r="Y52" i="2"/>
  <c r="AA23" i="2"/>
  <c r="X52" i="2"/>
  <c r="W52" i="2"/>
  <c r="AA22" i="2"/>
  <c r="V52" i="2"/>
  <c r="AA19" i="2"/>
  <c r="AA20" i="2"/>
  <c r="AA21" i="2"/>
  <c r="AA24" i="2"/>
  <c r="AA25" i="2"/>
  <c r="AA26" i="2"/>
  <c r="AA27" i="2"/>
  <c r="AA31" i="2"/>
  <c r="AA18" i="2"/>
  <c r="AA35" i="2"/>
  <c r="U34" i="2"/>
  <c r="U52" i="2" s="1"/>
  <c r="T52" i="2"/>
  <c r="S52" i="2"/>
  <c r="AA9" i="2"/>
  <c r="R52" i="2"/>
  <c r="Q52" i="2"/>
  <c r="AA10" i="2"/>
  <c r="AA34" i="2" l="1"/>
  <c r="AA17" i="2"/>
  <c r="O16" i="2"/>
  <c r="O52" i="2" s="1"/>
  <c r="N52" i="2"/>
  <c r="AA8" i="2"/>
  <c r="M52" i="2"/>
  <c r="L52" i="2"/>
  <c r="AA44" i="2"/>
  <c r="J43" i="2"/>
  <c r="J52" i="2" s="1"/>
  <c r="I52" i="2"/>
  <c r="H52" i="2"/>
  <c r="AA11" i="2"/>
  <c r="AA12" i="2"/>
  <c r="AA13" i="2"/>
  <c r="AA15" i="2"/>
  <c r="AA32" i="2"/>
  <c r="AA33" i="2"/>
  <c r="AA37" i="2"/>
  <c r="AA38" i="2"/>
  <c r="AA39" i="2"/>
  <c r="AA40" i="2"/>
  <c r="AA41" i="2"/>
  <c r="AA42" i="2"/>
  <c r="AA45" i="2"/>
  <c r="AA46" i="2"/>
  <c r="AA47" i="2"/>
  <c r="AA49" i="2"/>
  <c r="AA50" i="2"/>
  <c r="AA51" i="2"/>
  <c r="AA14" i="2"/>
  <c r="P52" i="2" l="1"/>
  <c r="AA16" i="2"/>
  <c r="AA43" i="2"/>
  <c r="K52" i="2"/>
</calcChain>
</file>

<file path=xl/sharedStrings.xml><?xml version="1.0" encoding="utf-8"?>
<sst xmlns="http://schemas.openxmlformats.org/spreadsheetml/2006/main" count="204" uniqueCount="152">
  <si>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</si>
  <si>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</si>
  <si>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</si>
  <si>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</si>
  <si>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</si>
  <si>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</si>
  <si>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</si>
  <si>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</si>
  <si>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</si>
  <si>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</si>
  <si>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</si>
  <si>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</si>
  <si>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</si>
  <si>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WORKFORCE TRAINING FUND</t>
  </si>
  <si>
    <t>N/A</t>
  </si>
  <si>
    <t>STATE ONE STOP</t>
  </si>
  <si>
    <t>WP 90%</t>
  </si>
  <si>
    <t>WP 10%</t>
  </si>
  <si>
    <t>17.207</t>
  </si>
  <si>
    <t>DVOP</t>
  </si>
  <si>
    <t>JULY 1, 2022-JUNE 30, 2023</t>
  </si>
  <si>
    <t>N.A</t>
  </si>
  <si>
    <t>DTA</t>
  </si>
  <si>
    <t>4400-3067</t>
  </si>
  <si>
    <t>K103</t>
  </si>
  <si>
    <t>CT EOL 23CCSALEWP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</si>
  <si>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</si>
  <si>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</si>
  <si>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</si>
  <si>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</si>
  <si>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</si>
  <si>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</si>
  <si>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</si>
  <si>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</si>
  <si>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</si>
  <si>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</si>
  <si>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</si>
  <si>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</si>
  <si>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</si>
  <si>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23CCSALENEGREA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</si>
  <si>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</si>
  <si>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</si>
  <si>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</si>
  <si>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</si>
  <si>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</si>
  <si>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</si>
  <si>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</si>
  <si>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</si>
  <si>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 OCTOBER 3, 2022</t>
  </si>
  <si>
    <t xml:space="preserve">TO ADD FY23 YOUTH </t>
  </si>
  <si>
    <t>JULY 1, 2022-JUNE 30,  2023</t>
  </si>
  <si>
    <t>JULY 1, 2023-JUNE 30,  2024</t>
  </si>
  <si>
    <t>BUDGET #3 FY23</t>
  </si>
  <si>
    <t>BUDGET #4 FY23</t>
  </si>
  <si>
    <t>BUDGET #4 FY23 OCTOBER 3, 2022</t>
  </si>
  <si>
    <t>TO ADD FY23 DISLOCATED WORKER</t>
  </si>
  <si>
    <t>BUDGET #5 FY23</t>
  </si>
  <si>
    <t>TO ADD WTF FUNDS</t>
  </si>
  <si>
    <t>BUDGET #5 FY23 OCTOBER 20, 2022</t>
  </si>
  <si>
    <t>CT EOL 23CCSALESOSWTF</t>
  </si>
  <si>
    <t>WTRUSTF23</t>
  </si>
  <si>
    <t>7003-0135</t>
  </si>
  <si>
    <t>K264</t>
  </si>
  <si>
    <t>BUDGET #6 FY23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</si>
  <si>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</si>
  <si>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</si>
  <si>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</si>
  <si>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</si>
  <si>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</si>
  <si>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</si>
  <si>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</si>
  <si>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K107</t>
  </si>
  <si>
    <t>BUDGET #8 FY23</t>
  </si>
  <si>
    <t>TO ADD FY23 DISLOCATED WORKER FUND</t>
  </si>
  <si>
    <t>BUDGET #8 FY23 DECEMBER 9, 2022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</si>
  <si>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</si>
  <si>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</si>
  <si>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</si>
  <si>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</si>
  <si>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</si>
  <si>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</si>
  <si>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</si>
  <si>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</si>
  <si>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</si>
  <si>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</si>
  <si>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</si>
  <si>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</si>
  <si>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</si>
  <si>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</si>
  <si>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BUDGET #13 FY23</t>
  </si>
  <si>
    <t>TO ADD TRADE FUNDS</t>
  </si>
  <si>
    <t>DUNS 947581567</t>
  </si>
  <si>
    <t>BUDGET #13 FY23 JANUARY 25, 2023</t>
  </si>
  <si>
    <t>CT EOL 23CCSALETRADE</t>
  </si>
  <si>
    <t>FAIN #</t>
  </si>
  <si>
    <t>CT EOL 23CCSALEVETSUI</t>
  </si>
  <si>
    <t>ES38736-22-55-A-25</t>
  </si>
  <si>
    <t>TA38685-22-55-A-25</t>
  </si>
  <si>
    <t>DV35786-21-55-5-25</t>
  </si>
  <si>
    <t>TRADE (SERVICE DATE: 10/1/2021-9/30/2024)</t>
  </si>
  <si>
    <t>FTRADE 2022</t>
  </si>
  <si>
    <t>7003-1010</t>
  </si>
  <si>
    <t>K102</t>
  </si>
  <si>
    <t>JULY 1, 2023 - SEPTEMBER 30, 2024</t>
  </si>
  <si>
    <t>BUDGET #14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</si>
  <si>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</si>
  <si>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</si>
  <si>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</si>
  <si>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</si>
  <si>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</si>
  <si>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</si>
  <si>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</si>
  <si>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</si>
  <si>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</si>
  <si>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</si>
  <si>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</si>
  <si>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</si>
  <si>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</si>
  <si>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#14 FY23 FEB. 7, 2023</t>
  </si>
  <si>
    <t>FH126A22VR</t>
  </si>
  <si>
    <t>FV002A2222</t>
  </si>
  <si>
    <t>DOE2023</t>
  </si>
  <si>
    <t>F100VR0022</t>
  </si>
  <si>
    <t>BUDGET #15 FY23</t>
  </si>
  <si>
    <t xml:space="preserve">MA SCSEP </t>
  </si>
  <si>
    <t xml:space="preserve">FAD38278PI </t>
  </si>
  <si>
    <t>9110-1178</t>
  </si>
  <si>
    <t>K116</t>
  </si>
  <si>
    <t>BUDGET #15 FY23 MARCH 21, 2023</t>
  </si>
  <si>
    <t>VENDOR CUSTOMER CODE</t>
  </si>
  <si>
    <t>UEI #</t>
  </si>
  <si>
    <t>HETQJFFB9CB9</t>
  </si>
  <si>
    <t>VC6000192137</t>
  </si>
  <si>
    <t>BUDGET #16 FY23</t>
  </si>
  <si>
    <t>DCSSCSEP23</t>
  </si>
  <si>
    <t>7003-0006</t>
  </si>
  <si>
    <t>K246</t>
  </si>
  <si>
    <t>OPERATION ABLE</t>
  </si>
  <si>
    <t>BUDGET #16 FY23 APRIL 11, 2023</t>
  </si>
  <si>
    <t>WPP SNAP EXPANSION</t>
  </si>
  <si>
    <t>OCT 1, 2022-FEB 16, 2023</t>
  </si>
  <si>
    <t>FY20233067</t>
  </si>
  <si>
    <t>FEB 17, 2023-JUNE 30,2023</t>
  </si>
  <si>
    <t>BUDGET #17 FY23</t>
  </si>
  <si>
    <t>TO ADD WPP EXPANSION FUNDS</t>
  </si>
  <si>
    <t>BUDGET #17 FY23 APRIL 14, 2023</t>
  </si>
  <si>
    <t>TO ADD VETS FUNDING</t>
  </si>
  <si>
    <t>BUDGET #18 FY23 JUNE 9, 2023</t>
  </si>
  <si>
    <t>FVETS2023</t>
  </si>
  <si>
    <t>7002-6628</t>
  </si>
  <si>
    <t>K109</t>
  </si>
  <si>
    <t>BUDGET #18 FY23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</si>
</sst>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7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20" fillId="0" borderId="7" xfId="0" applyFont="1" applyBorder="1" applyAlignment="1">
      <alignment horizontal="center"/>
    </xf>
    <xf numFmtId="0" fontId="21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/>
    </xf>
    <xf numFmtId="0" fontId="21" fillId="0" borderId="9" xfId="0" applyFont="1" applyBorder="1" applyAlignment="1">
      <alignment horizontal="center" wrapText="1"/>
    </xf>
    <xf numFmtId="0" fontId="18" fillId="0" borderId="0" xfId="0" applyFont="1"/>
    <xf numFmtId="0" fontId="20" fillId="0" borderId="0" xfId="0" applyFont="1" applyAlignment="1">
      <alignment horizontal="center"/>
    </xf>
    <xf numFmtId="0" fontId="21" fillId="0" borderId="8" xfId="0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7" fillId="0" borderId="5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1"/>
  <sheetViews>
    <sheetView tabSelected="1" topLeftCell="A4" zoomScaleNormal="100" workbookViewId="0">
      <selection activeCell="A47" sqref="A47"/>
    </sheetView>
  </sheetViews>
  <sheetFormatPr defaultColWidth="9.1796875" defaultRowHeight="12" x14ac:dyDescent="0.3"/>
  <cols>
    <col min="1" max="1" width="67.542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1" style="2" customWidth="1"/>
    <col min="8" max="16" width="15.81640625" style="2" hidden="1" customWidth="1"/>
    <col min="17" max="17" width="14.6328125" style="2" hidden="1" customWidth="1"/>
    <col min="18" max="18" width="15.81640625" style="2" hidden="1" customWidth="1"/>
    <col min="19" max="20" width="14.6328125" style="2" hidden="1" customWidth="1"/>
    <col min="21" max="25" width="13.90625" style="2" hidden="1" customWidth="1"/>
    <col min="26" max="26" width="13.90625" style="2" customWidth="1"/>
    <col min="27" max="27" width="12.1796875" style="3" hidden="1" customWidth="1"/>
    <col min="28" max="28" width="12" style="3" bestFit="1" customWidth="1"/>
    <col min="29" max="16384" width="9.1796875" style="3"/>
  </cols>
  <sheetData>
    <row r="1" spans="1:27" ht="20.5" x14ac:dyDescent="0.45">
      <c r="A1" s="3" t="s">
        <v>11</v>
      </c>
      <c r="B1" s="87" t="s">
        <v>10</v>
      </c>
      <c r="C1" s="88"/>
      <c r="D1" s="88"/>
      <c r="E1" s="88"/>
      <c r="F1" s="88"/>
      <c r="G1" s="88"/>
      <c r="H1" s="88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7" ht="20.5" x14ac:dyDescent="0.45">
      <c r="A2" s="4"/>
      <c r="B2" s="12"/>
      <c r="C2" s="12"/>
      <c r="D2" s="12"/>
      <c r="E2" s="13"/>
      <c r="F2" s="13"/>
      <c r="G2" s="13"/>
    </row>
    <row r="3" spans="1:27" ht="20.5" x14ac:dyDescent="0.45">
      <c r="A3" s="36" t="s">
        <v>12</v>
      </c>
      <c r="B3" s="12" t="s">
        <v>7</v>
      </c>
      <c r="C3" s="1"/>
    </row>
    <row r="4" spans="1:27" ht="21" thickBot="1" x14ac:dyDescent="0.5">
      <c r="A4" s="4"/>
      <c r="B4" s="5"/>
      <c r="C4" s="1"/>
    </row>
    <row r="5" spans="1:27" s="16" customFormat="1" ht="29.5" thickBot="1" x14ac:dyDescent="0.4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1" t="s">
        <v>94</v>
      </c>
      <c r="H5" s="15" t="s">
        <v>26</v>
      </c>
      <c r="I5" s="61" t="s">
        <v>36</v>
      </c>
      <c r="J5" s="61" t="s">
        <v>45</v>
      </c>
      <c r="K5" s="61" t="s">
        <v>52</v>
      </c>
      <c r="L5" s="61" t="s">
        <v>53</v>
      </c>
      <c r="M5" s="61" t="s">
        <v>56</v>
      </c>
      <c r="N5" s="61" t="s">
        <v>63</v>
      </c>
      <c r="O5" s="61" t="s">
        <v>66</v>
      </c>
      <c r="P5" s="61" t="s">
        <v>72</v>
      </c>
      <c r="Q5" s="61" t="s">
        <v>75</v>
      </c>
      <c r="R5" s="61" t="s">
        <v>81</v>
      </c>
      <c r="S5" s="61" t="s">
        <v>84</v>
      </c>
      <c r="T5" s="61" t="s">
        <v>86</v>
      </c>
      <c r="U5" s="61" t="s">
        <v>89</v>
      </c>
      <c r="V5" s="61" t="s">
        <v>104</v>
      </c>
      <c r="W5" s="61" t="s">
        <v>123</v>
      </c>
      <c r="X5" s="61" t="s">
        <v>133</v>
      </c>
      <c r="Y5" s="61" t="s">
        <v>143</v>
      </c>
      <c r="Z5" s="61" t="s">
        <v>151</v>
      </c>
      <c r="AA5" s="38" t="s">
        <v>6</v>
      </c>
    </row>
    <row r="6" spans="1:27" s="6" customFormat="1" ht="14.5" hidden="1" x14ac:dyDescent="0.35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2"/>
    </row>
    <row r="7" spans="1:27" s="7" customFormat="1" ht="15" hidden="1" x14ac:dyDescent="0.35">
      <c r="A7" s="21" t="s">
        <v>59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2"/>
    </row>
    <row r="8" spans="1:27" s="7" customFormat="1" ht="15" hidden="1" x14ac:dyDescent="0.35">
      <c r="A8" s="39" t="s">
        <v>13</v>
      </c>
      <c r="B8" s="23" t="s">
        <v>20</v>
      </c>
      <c r="C8" s="50" t="s">
        <v>60</v>
      </c>
      <c r="D8" s="65" t="s">
        <v>61</v>
      </c>
      <c r="E8" s="66" t="s">
        <v>62</v>
      </c>
      <c r="F8" s="21" t="s">
        <v>21</v>
      </c>
      <c r="G8" s="21"/>
      <c r="H8" s="26"/>
      <c r="I8" s="26"/>
      <c r="J8" s="26"/>
      <c r="K8" s="26"/>
      <c r="L8" s="26"/>
      <c r="M8" s="51">
        <v>95000</v>
      </c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64">
        <f>M8</f>
        <v>95000</v>
      </c>
    </row>
    <row r="9" spans="1:27" s="7" customFormat="1" ht="15.5" hidden="1" thickBot="1" x14ac:dyDescent="0.4">
      <c r="A9" s="44" t="s">
        <v>15</v>
      </c>
      <c r="B9" s="59" t="s">
        <v>20</v>
      </c>
      <c r="C9" s="67" t="s">
        <v>76</v>
      </c>
      <c r="D9" s="65" t="s">
        <v>77</v>
      </c>
      <c r="E9" s="65" t="s">
        <v>78</v>
      </c>
      <c r="F9" s="23" t="s">
        <v>14</v>
      </c>
      <c r="G9" s="23"/>
      <c r="H9" s="24"/>
      <c r="I9" s="24"/>
      <c r="J9" s="24"/>
      <c r="K9" s="24"/>
      <c r="L9" s="24"/>
      <c r="M9" s="52"/>
      <c r="N9" s="52"/>
      <c r="O9" s="52"/>
      <c r="P9" s="52"/>
      <c r="Q9" s="52">
        <v>484920.5</v>
      </c>
      <c r="R9" s="52"/>
      <c r="S9" s="52">
        <v>484920.5</v>
      </c>
      <c r="T9" s="52"/>
      <c r="U9" s="52"/>
      <c r="V9" s="52"/>
      <c r="W9" s="52"/>
      <c r="X9" s="52"/>
      <c r="Y9" s="52"/>
      <c r="Z9" s="52"/>
      <c r="AA9" s="64">
        <f>SUM(Q9:S9)</f>
        <v>969841</v>
      </c>
    </row>
    <row r="10" spans="1:27" s="7" customFormat="1" ht="15.5" hidden="1" thickTop="1" x14ac:dyDescent="0.35">
      <c r="A10" s="44"/>
      <c r="B10" s="23"/>
      <c r="C10" s="21"/>
      <c r="D10" s="21"/>
      <c r="E10" s="21"/>
      <c r="F10" s="23"/>
      <c r="G10" s="23"/>
      <c r="H10" s="24"/>
      <c r="I10" s="24"/>
      <c r="J10" s="24"/>
      <c r="K10" s="24"/>
      <c r="L10" s="24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64">
        <f>SUM(Q10)</f>
        <v>0</v>
      </c>
    </row>
    <row r="11" spans="1:27" s="7" customFormat="1" ht="15" hidden="1" x14ac:dyDescent="0.35">
      <c r="A11" s="44"/>
      <c r="B11" s="23"/>
      <c r="C11" s="40"/>
      <c r="D11" s="40"/>
      <c r="E11" s="40"/>
      <c r="F11" s="23"/>
      <c r="G11" s="23"/>
      <c r="H11" s="24"/>
      <c r="I11" s="24"/>
      <c r="J11" s="24"/>
      <c r="K11" s="24"/>
      <c r="L11" s="24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64">
        <f t="shared" ref="AA11:AA42" si="0">SUM(H11:H11)</f>
        <v>0</v>
      </c>
    </row>
    <row r="12" spans="1:27" s="7" customFormat="1" ht="15" hidden="1" x14ac:dyDescent="0.35">
      <c r="A12" s="15" t="s">
        <v>8</v>
      </c>
      <c r="B12" s="23"/>
      <c r="C12" s="40"/>
      <c r="D12" s="40"/>
      <c r="E12" s="40"/>
      <c r="F12" s="23"/>
      <c r="G12" s="23"/>
      <c r="H12" s="24"/>
      <c r="I12" s="24"/>
      <c r="J12" s="24"/>
      <c r="K12" s="24"/>
      <c r="L12" s="24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64">
        <f t="shared" si="0"/>
        <v>0</v>
      </c>
    </row>
    <row r="13" spans="1:27" s="7" customFormat="1" ht="15" hidden="1" x14ac:dyDescent="0.35">
      <c r="A13" s="21" t="s">
        <v>25</v>
      </c>
      <c r="B13" s="23"/>
      <c r="C13" s="40"/>
      <c r="D13" s="40"/>
      <c r="E13" s="40"/>
      <c r="F13" s="23"/>
      <c r="G13" s="23"/>
      <c r="H13" s="24"/>
      <c r="I13" s="24"/>
      <c r="J13" s="24"/>
      <c r="K13" s="24"/>
      <c r="L13" s="24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64">
        <f t="shared" si="0"/>
        <v>0</v>
      </c>
    </row>
    <row r="14" spans="1:27" s="7" customFormat="1" ht="15" hidden="1" x14ac:dyDescent="0.35">
      <c r="A14" s="37" t="s">
        <v>16</v>
      </c>
      <c r="B14" s="23"/>
      <c r="C14" s="38"/>
      <c r="D14" s="38"/>
      <c r="E14" s="21"/>
      <c r="F14" s="23"/>
      <c r="G14" s="68" t="s">
        <v>96</v>
      </c>
      <c r="H14" s="24"/>
      <c r="I14" s="24"/>
      <c r="J14" s="24"/>
      <c r="K14" s="24"/>
      <c r="L14" s="24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64">
        <f t="shared" si="0"/>
        <v>0</v>
      </c>
    </row>
    <row r="15" spans="1:27" s="7" customFormat="1" ht="15" hidden="1" x14ac:dyDescent="0.35">
      <c r="A15" s="37" t="s">
        <v>16</v>
      </c>
      <c r="B15" s="23"/>
      <c r="C15" s="38"/>
      <c r="D15" s="38"/>
      <c r="E15" s="21"/>
      <c r="F15" s="23"/>
      <c r="G15" s="68" t="s">
        <v>96</v>
      </c>
      <c r="H15" s="24"/>
      <c r="I15" s="24"/>
      <c r="J15" s="24"/>
      <c r="K15" s="24"/>
      <c r="L15" s="24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64">
        <f t="shared" si="0"/>
        <v>0</v>
      </c>
    </row>
    <row r="16" spans="1:27" s="7" customFormat="1" ht="15" hidden="1" x14ac:dyDescent="0.35">
      <c r="A16" s="37" t="s">
        <v>17</v>
      </c>
      <c r="B16" s="23" t="s">
        <v>50</v>
      </c>
      <c r="C16" s="21" t="s">
        <v>69</v>
      </c>
      <c r="D16" s="21" t="s">
        <v>70</v>
      </c>
      <c r="E16" s="21" t="s">
        <v>71</v>
      </c>
      <c r="F16" s="23" t="s">
        <v>18</v>
      </c>
      <c r="G16" s="68" t="s">
        <v>96</v>
      </c>
      <c r="H16" s="24"/>
      <c r="I16" s="24"/>
      <c r="J16" s="24"/>
      <c r="K16" s="24"/>
      <c r="L16" s="24"/>
      <c r="M16" s="52"/>
      <c r="N16" s="52"/>
      <c r="O16" s="52">
        <f>58466-1</f>
        <v>58465</v>
      </c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64">
        <f>O16</f>
        <v>58465</v>
      </c>
    </row>
    <row r="17" spans="1:27" s="7" customFormat="1" ht="15" hidden="1" x14ac:dyDescent="0.35">
      <c r="A17" s="37" t="s">
        <v>17</v>
      </c>
      <c r="B17" s="23" t="s">
        <v>51</v>
      </c>
      <c r="C17" s="21" t="s">
        <v>69</v>
      </c>
      <c r="D17" s="21" t="s">
        <v>70</v>
      </c>
      <c r="E17" s="21" t="s">
        <v>71</v>
      </c>
      <c r="F17" s="23" t="s">
        <v>18</v>
      </c>
      <c r="G17" s="68" t="s">
        <v>96</v>
      </c>
      <c r="H17" s="24"/>
      <c r="I17" s="24"/>
      <c r="J17" s="24"/>
      <c r="K17" s="24"/>
      <c r="L17" s="24"/>
      <c r="M17" s="52"/>
      <c r="N17" s="52"/>
      <c r="O17" s="52">
        <v>1</v>
      </c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64">
        <f>O17</f>
        <v>1</v>
      </c>
    </row>
    <row r="18" spans="1:27" s="7" customFormat="1" ht="15" hidden="1" x14ac:dyDescent="0.35">
      <c r="A18" s="70" t="s">
        <v>105</v>
      </c>
      <c r="B18" s="59" t="s">
        <v>20</v>
      </c>
      <c r="C18" s="71" t="s">
        <v>119</v>
      </c>
      <c r="D18" s="72" t="s">
        <v>106</v>
      </c>
      <c r="E18" s="72" t="s">
        <v>107</v>
      </c>
      <c r="F18" s="23" t="s">
        <v>14</v>
      </c>
      <c r="G18" s="23"/>
      <c r="H18" s="24"/>
      <c r="I18" s="24"/>
      <c r="J18" s="24"/>
      <c r="K18" s="24"/>
      <c r="L18" s="24"/>
      <c r="M18" s="52"/>
      <c r="N18" s="52"/>
      <c r="O18" s="52"/>
      <c r="P18" s="52"/>
      <c r="Q18" s="52"/>
      <c r="R18" s="52"/>
      <c r="S18" s="52"/>
      <c r="T18" s="52"/>
      <c r="U18" s="52"/>
      <c r="V18" s="52">
        <v>3000</v>
      </c>
      <c r="W18" s="52"/>
      <c r="X18" s="52"/>
      <c r="Y18" s="52"/>
      <c r="Z18" s="52"/>
      <c r="AA18" s="64">
        <f>V18</f>
        <v>3000</v>
      </c>
    </row>
    <row r="19" spans="1:27" s="7" customFormat="1" ht="15" hidden="1" x14ac:dyDescent="0.35">
      <c r="A19" s="70" t="s">
        <v>108</v>
      </c>
      <c r="B19" s="59" t="s">
        <v>20</v>
      </c>
      <c r="C19" s="73" t="s">
        <v>120</v>
      </c>
      <c r="D19" s="73" t="s">
        <v>109</v>
      </c>
      <c r="E19" s="72" t="s">
        <v>110</v>
      </c>
      <c r="F19" s="23" t="s">
        <v>14</v>
      </c>
      <c r="G19" s="23"/>
      <c r="H19" s="24"/>
      <c r="I19" s="24"/>
      <c r="J19" s="24"/>
      <c r="K19" s="24"/>
      <c r="L19" s="24"/>
      <c r="M19" s="52"/>
      <c r="N19" s="52"/>
      <c r="O19" s="52"/>
      <c r="P19" s="52"/>
      <c r="Q19" s="52"/>
      <c r="R19" s="52"/>
      <c r="S19" s="52"/>
      <c r="T19" s="52"/>
      <c r="U19" s="52"/>
      <c r="V19" s="52">
        <v>5069.95</v>
      </c>
      <c r="W19" s="52"/>
      <c r="X19" s="52"/>
      <c r="Y19" s="52"/>
      <c r="Z19" s="52"/>
      <c r="AA19" s="64">
        <f t="shared" ref="AA19:AA31" si="1">V19</f>
        <v>5069.95</v>
      </c>
    </row>
    <row r="20" spans="1:27" s="7" customFormat="1" ht="15" hidden="1" x14ac:dyDescent="0.35">
      <c r="A20" s="70" t="s">
        <v>111</v>
      </c>
      <c r="B20" s="59" t="s">
        <v>20</v>
      </c>
      <c r="C20" s="74" t="s">
        <v>121</v>
      </c>
      <c r="D20" s="74" t="s">
        <v>112</v>
      </c>
      <c r="E20" s="75" t="s">
        <v>113</v>
      </c>
      <c r="F20" s="23" t="s">
        <v>14</v>
      </c>
      <c r="G20" s="23"/>
      <c r="H20" s="24"/>
      <c r="I20" s="24"/>
      <c r="J20" s="24"/>
      <c r="K20" s="24"/>
      <c r="L20" s="24"/>
      <c r="M20" s="52"/>
      <c r="N20" s="52"/>
      <c r="O20" s="52"/>
      <c r="P20" s="52"/>
      <c r="Q20" s="52"/>
      <c r="R20" s="52"/>
      <c r="S20" s="52"/>
      <c r="T20" s="52"/>
      <c r="U20" s="52"/>
      <c r="V20" s="52">
        <v>6759.93</v>
      </c>
      <c r="W20" s="52"/>
      <c r="X20" s="52"/>
      <c r="Y20" s="52"/>
      <c r="Z20" s="52"/>
      <c r="AA20" s="64">
        <f t="shared" si="1"/>
        <v>6759.93</v>
      </c>
    </row>
    <row r="21" spans="1:27" s="7" customFormat="1" ht="15" hidden="1" x14ac:dyDescent="0.35">
      <c r="A21" s="70" t="s">
        <v>114</v>
      </c>
      <c r="B21" s="59" t="s">
        <v>20</v>
      </c>
      <c r="C21" s="76" t="s">
        <v>122</v>
      </c>
      <c r="D21" s="76" t="s">
        <v>115</v>
      </c>
      <c r="E21" s="77" t="s">
        <v>116</v>
      </c>
      <c r="F21" s="23" t="s">
        <v>14</v>
      </c>
      <c r="G21" s="23"/>
      <c r="H21" s="24"/>
      <c r="I21" s="24"/>
      <c r="J21" s="24"/>
      <c r="K21" s="24"/>
      <c r="L21" s="24"/>
      <c r="M21" s="52"/>
      <c r="N21" s="52"/>
      <c r="O21" s="52"/>
      <c r="P21" s="52"/>
      <c r="Q21" s="52"/>
      <c r="R21" s="52"/>
      <c r="S21" s="52"/>
      <c r="T21" s="52"/>
      <c r="U21" s="52"/>
      <c r="V21" s="52">
        <v>7142.95</v>
      </c>
      <c r="W21" s="52"/>
      <c r="X21" s="52"/>
      <c r="Y21" s="52"/>
      <c r="Z21" s="52"/>
      <c r="AA21" s="64">
        <f t="shared" si="1"/>
        <v>7142.95</v>
      </c>
    </row>
    <row r="22" spans="1:27" s="7" customFormat="1" ht="15" hidden="1" x14ac:dyDescent="0.35">
      <c r="A22" s="78" t="s">
        <v>124</v>
      </c>
      <c r="B22" s="59" t="s">
        <v>20</v>
      </c>
      <c r="C22" s="79" t="s">
        <v>125</v>
      </c>
      <c r="D22" s="80" t="s">
        <v>126</v>
      </c>
      <c r="E22" s="75" t="s">
        <v>127</v>
      </c>
      <c r="F22" s="23" t="s">
        <v>14</v>
      </c>
      <c r="G22" s="46"/>
      <c r="H22" s="24"/>
      <c r="I22" s="24"/>
      <c r="J22" s="24"/>
      <c r="K22" s="24"/>
      <c r="L22" s="24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>
        <v>1380.67</v>
      </c>
      <c r="X22" s="52"/>
      <c r="Y22" s="52"/>
      <c r="Z22" s="52"/>
      <c r="AA22" s="64">
        <f>W22</f>
        <v>1380.67</v>
      </c>
    </row>
    <row r="23" spans="1:27" s="7" customFormat="1" ht="15" hidden="1" x14ac:dyDescent="0.35">
      <c r="A23" s="37" t="s">
        <v>137</v>
      </c>
      <c r="B23" s="59" t="s">
        <v>20</v>
      </c>
      <c r="C23" s="21" t="s">
        <v>134</v>
      </c>
      <c r="D23" s="21" t="s">
        <v>135</v>
      </c>
      <c r="E23" s="83" t="s">
        <v>136</v>
      </c>
      <c r="F23" s="23" t="s">
        <v>14</v>
      </c>
      <c r="G23" s="46"/>
      <c r="H23" s="24"/>
      <c r="I23" s="24"/>
      <c r="J23" s="24"/>
      <c r="K23" s="24"/>
      <c r="L23" s="24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>
        <v>1926.67</v>
      </c>
      <c r="Y23" s="52"/>
      <c r="Z23" s="52"/>
      <c r="AA23" s="64">
        <f>X23</f>
        <v>1926.67</v>
      </c>
    </row>
    <row r="24" spans="1:27" s="7" customFormat="1" ht="15" hidden="1" x14ac:dyDescent="0.35">
      <c r="A24" s="45" t="s">
        <v>22</v>
      </c>
      <c r="B24" s="23"/>
      <c r="C24" s="55"/>
      <c r="D24" s="38"/>
      <c r="E24" s="21"/>
      <c r="F24" s="23" t="s">
        <v>14</v>
      </c>
      <c r="G24" s="23"/>
      <c r="H24" s="24"/>
      <c r="I24" s="24"/>
      <c r="J24" s="24"/>
      <c r="K24" s="24"/>
      <c r="L24" s="24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64">
        <f t="shared" si="1"/>
        <v>0</v>
      </c>
    </row>
    <row r="25" spans="1:27" s="7" customFormat="1" ht="15" hidden="1" x14ac:dyDescent="0.35">
      <c r="A25" s="45" t="s">
        <v>29</v>
      </c>
      <c r="B25" s="59" t="s">
        <v>30</v>
      </c>
      <c r="C25" s="21" t="s">
        <v>31</v>
      </c>
      <c r="D25" s="38" t="s">
        <v>23</v>
      </c>
      <c r="E25" s="21" t="s">
        <v>24</v>
      </c>
      <c r="F25" s="23">
        <v>10.561</v>
      </c>
      <c r="G25" s="23"/>
      <c r="H25" s="52">
        <v>6853.7199999999993</v>
      </c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64">
        <f t="shared" si="1"/>
        <v>0</v>
      </c>
    </row>
    <row r="26" spans="1:27" s="7" customFormat="1" ht="15" hidden="1" x14ac:dyDescent="0.35">
      <c r="A26" s="37" t="s">
        <v>32</v>
      </c>
      <c r="B26" s="59" t="s">
        <v>20</v>
      </c>
      <c r="C26" s="21" t="s">
        <v>33</v>
      </c>
      <c r="D26" s="21" t="s">
        <v>34</v>
      </c>
      <c r="E26" s="21" t="s">
        <v>35</v>
      </c>
      <c r="F26" s="23" t="s">
        <v>14</v>
      </c>
      <c r="G26" s="23"/>
      <c r="H26" s="24"/>
      <c r="I26" s="24">
        <v>20181.783267298233</v>
      </c>
      <c r="J26" s="24"/>
      <c r="K26" s="24"/>
      <c r="L26" s="24"/>
      <c r="M26" s="52"/>
      <c r="N26" s="52"/>
      <c r="O26" s="52"/>
      <c r="P26" s="52"/>
      <c r="Q26" s="52"/>
      <c r="R26" s="52"/>
      <c r="S26" s="52"/>
      <c r="T26" s="52">
        <v>17500</v>
      </c>
      <c r="U26" s="52"/>
      <c r="V26" s="52"/>
      <c r="W26" s="52"/>
      <c r="X26" s="52"/>
      <c r="Y26" s="52"/>
      <c r="Z26" s="52"/>
      <c r="AA26" s="64">
        <f t="shared" si="1"/>
        <v>0</v>
      </c>
    </row>
    <row r="27" spans="1:27" s="7" customFormat="1" ht="15" hidden="1" x14ac:dyDescent="0.35">
      <c r="A27" s="37"/>
      <c r="B27" s="59"/>
      <c r="C27" s="21"/>
      <c r="D27" s="21"/>
      <c r="E27" s="21"/>
      <c r="F27" s="23"/>
      <c r="G27" s="23"/>
      <c r="H27" s="24"/>
      <c r="I27" s="24"/>
      <c r="J27" s="24"/>
      <c r="K27" s="24"/>
      <c r="L27" s="24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64">
        <f t="shared" si="1"/>
        <v>0</v>
      </c>
    </row>
    <row r="28" spans="1:27" s="7" customFormat="1" ht="15" hidden="1" x14ac:dyDescent="0.35">
      <c r="A28" s="84" t="s">
        <v>139</v>
      </c>
      <c r="B28" s="59" t="s">
        <v>140</v>
      </c>
      <c r="C28" s="20" t="s">
        <v>141</v>
      </c>
      <c r="D28" s="20" t="s">
        <v>23</v>
      </c>
      <c r="E28" s="20" t="s">
        <v>24</v>
      </c>
      <c r="F28" s="85">
        <v>10.561</v>
      </c>
      <c r="G28" s="23"/>
      <c r="H28" s="24"/>
      <c r="I28" s="24"/>
      <c r="J28" s="24"/>
      <c r="K28" s="24"/>
      <c r="L28" s="24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>
        <v>6436.2668970599998</v>
      </c>
      <c r="Z28" s="52"/>
      <c r="AA28" s="64">
        <f>Y28</f>
        <v>6436.2668970599998</v>
      </c>
    </row>
    <row r="29" spans="1:27" s="7" customFormat="1" ht="15" hidden="1" x14ac:dyDescent="0.35">
      <c r="A29" s="37" t="s">
        <v>139</v>
      </c>
      <c r="B29" s="59" t="s">
        <v>142</v>
      </c>
      <c r="C29" s="20" t="s">
        <v>141</v>
      </c>
      <c r="D29" s="20" t="s">
        <v>23</v>
      </c>
      <c r="E29" s="20" t="s">
        <v>24</v>
      </c>
      <c r="F29" s="85">
        <v>10.561</v>
      </c>
      <c r="G29" s="23"/>
      <c r="H29" s="24"/>
      <c r="I29" s="24"/>
      <c r="J29" s="24"/>
      <c r="K29" s="24"/>
      <c r="L29" s="24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>
        <v>8045.353102940001</v>
      </c>
      <c r="Z29" s="52"/>
      <c r="AA29" s="64">
        <f>Y29</f>
        <v>8045.353102940001</v>
      </c>
    </row>
    <row r="30" spans="1:27" s="7" customFormat="1" ht="15" hidden="1" x14ac:dyDescent="0.35">
      <c r="A30" s="37"/>
      <c r="B30" s="59"/>
      <c r="C30" s="21"/>
      <c r="D30" s="21"/>
      <c r="E30" s="21"/>
      <c r="F30" s="23"/>
      <c r="G30" s="23"/>
      <c r="H30" s="24"/>
      <c r="I30" s="24"/>
      <c r="J30" s="24"/>
      <c r="K30" s="24"/>
      <c r="L30" s="24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64"/>
    </row>
    <row r="31" spans="1:27" s="7" customFormat="1" ht="15" hidden="1" x14ac:dyDescent="0.35">
      <c r="A31" s="37"/>
      <c r="B31" s="59"/>
      <c r="C31" s="21"/>
      <c r="D31" s="21"/>
      <c r="E31" s="21"/>
      <c r="F31" s="23"/>
      <c r="G31" s="23"/>
      <c r="H31" s="24"/>
      <c r="I31" s="24"/>
      <c r="J31" s="24"/>
      <c r="K31" s="24"/>
      <c r="L31" s="24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64">
        <f t="shared" si="1"/>
        <v>0</v>
      </c>
    </row>
    <row r="32" spans="1:27" s="8" customFormat="1" ht="15" hidden="1" x14ac:dyDescent="0.35">
      <c r="A32" s="15" t="s">
        <v>8</v>
      </c>
      <c r="B32" s="17"/>
      <c r="C32" s="20"/>
      <c r="D32" s="20"/>
      <c r="E32" s="17"/>
      <c r="F32" s="17"/>
      <c r="G32" s="17"/>
      <c r="H32" s="24"/>
      <c r="I32" s="24"/>
      <c r="J32" s="24"/>
      <c r="K32" s="24"/>
      <c r="L32" s="24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64">
        <f t="shared" si="0"/>
        <v>0</v>
      </c>
    </row>
    <row r="33" spans="1:28" s="7" customFormat="1" ht="15" hidden="1" x14ac:dyDescent="0.35">
      <c r="A33" s="21" t="s">
        <v>93</v>
      </c>
      <c r="B33" s="17"/>
      <c r="C33" s="20"/>
      <c r="D33" s="20"/>
      <c r="E33" s="17"/>
      <c r="F33" s="17"/>
      <c r="G33" s="17"/>
      <c r="H33" s="24"/>
      <c r="I33" s="24"/>
      <c r="J33" s="24"/>
      <c r="K33" s="24"/>
      <c r="L33" s="24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64">
        <f t="shared" si="0"/>
        <v>0</v>
      </c>
    </row>
    <row r="34" spans="1:28" s="8" customFormat="1" ht="15" hidden="1" x14ac:dyDescent="0.35">
      <c r="A34" s="41" t="s">
        <v>99</v>
      </c>
      <c r="B34" s="23" t="s">
        <v>20</v>
      </c>
      <c r="C34" s="54" t="s">
        <v>100</v>
      </c>
      <c r="D34" s="48" t="s">
        <v>101</v>
      </c>
      <c r="E34" s="48" t="s">
        <v>102</v>
      </c>
      <c r="F34" s="21">
        <v>17.245000000000001</v>
      </c>
      <c r="G34" s="68" t="s">
        <v>97</v>
      </c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8" t="s">
        <v>97</v>
      </c>
      <c r="T34" s="52"/>
      <c r="U34" s="52">
        <f>6484.26077305533-1</f>
        <v>6483.26077305533</v>
      </c>
      <c r="V34" s="52"/>
      <c r="W34" s="52"/>
      <c r="X34" s="52"/>
      <c r="Y34" s="52"/>
      <c r="Z34" s="52"/>
      <c r="AA34" s="64">
        <f>SUM(U34)</f>
        <v>6483.26077305533</v>
      </c>
    </row>
    <row r="35" spans="1:28" s="8" customFormat="1" ht="15" hidden="1" x14ac:dyDescent="0.35">
      <c r="A35" s="41" t="s">
        <v>99</v>
      </c>
      <c r="B35" s="23" t="s">
        <v>103</v>
      </c>
      <c r="C35" s="54" t="s">
        <v>100</v>
      </c>
      <c r="D35" s="48" t="s">
        <v>101</v>
      </c>
      <c r="E35" s="48" t="s">
        <v>102</v>
      </c>
      <c r="F35" s="21">
        <v>17.245000000000001</v>
      </c>
      <c r="G35" s="68" t="s">
        <v>97</v>
      </c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8" t="s">
        <v>97</v>
      </c>
      <c r="T35" s="52"/>
      <c r="U35" s="52">
        <v>1</v>
      </c>
      <c r="V35" s="52"/>
      <c r="W35" s="52"/>
      <c r="X35" s="52"/>
      <c r="Y35" s="52"/>
      <c r="Z35" s="52"/>
      <c r="AA35" s="64">
        <f>SUM(U35)</f>
        <v>1</v>
      </c>
    </row>
    <row r="36" spans="1:28" s="7" customFormat="1" ht="15" hidden="1" x14ac:dyDescent="0.35">
      <c r="A36" s="41"/>
      <c r="B36" s="23"/>
      <c r="C36" s="21"/>
      <c r="D36" s="21"/>
      <c r="E36" s="21"/>
      <c r="F36" s="21"/>
      <c r="G36" s="21"/>
      <c r="H36" s="24"/>
      <c r="I36" s="24"/>
      <c r="J36" s="24"/>
      <c r="K36" s="24"/>
      <c r="L36" s="24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64"/>
    </row>
    <row r="37" spans="1:28" s="7" customFormat="1" ht="15" hidden="1" x14ac:dyDescent="0.35">
      <c r="A37" s="43"/>
      <c r="B37" s="49"/>
      <c r="C37" s="21"/>
      <c r="D37" s="21"/>
      <c r="E37" s="21"/>
      <c r="F37" s="21"/>
      <c r="G37" s="21"/>
      <c r="H37" s="24"/>
      <c r="I37" s="24"/>
      <c r="J37" s="24"/>
      <c r="K37" s="24"/>
      <c r="L37" s="24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64">
        <f t="shared" si="0"/>
        <v>0</v>
      </c>
    </row>
    <row r="38" spans="1:28" s="7" customFormat="1" ht="15" hidden="1" x14ac:dyDescent="0.35">
      <c r="A38" s="43"/>
      <c r="B38" s="23"/>
      <c r="C38" s="21"/>
      <c r="D38" s="21"/>
      <c r="E38" s="21"/>
      <c r="F38" s="21"/>
      <c r="G38" s="21"/>
      <c r="H38" s="24"/>
      <c r="I38" s="24"/>
      <c r="J38" s="24"/>
      <c r="K38" s="24"/>
      <c r="L38" s="24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64">
        <f t="shared" si="0"/>
        <v>0</v>
      </c>
    </row>
    <row r="39" spans="1:28" s="6" customFormat="1" ht="14.5" hidden="1" x14ac:dyDescent="0.35">
      <c r="A39" s="43"/>
      <c r="B39" s="23"/>
      <c r="C39" s="21"/>
      <c r="D39" s="21"/>
      <c r="E39" s="21"/>
      <c r="F39" s="21"/>
      <c r="G39" s="21"/>
      <c r="H39" s="24"/>
      <c r="I39" s="24"/>
      <c r="J39" s="24"/>
      <c r="K39" s="24"/>
      <c r="L39" s="24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64">
        <f t="shared" si="0"/>
        <v>0</v>
      </c>
    </row>
    <row r="40" spans="1:28" s="6" customFormat="1" ht="14.5" hidden="1" x14ac:dyDescent="0.35">
      <c r="A40" s="9"/>
      <c r="B40" s="17"/>
      <c r="C40" s="18"/>
      <c r="D40" s="18"/>
      <c r="E40" s="19"/>
      <c r="F40" s="20"/>
      <c r="G40" s="20"/>
      <c r="H40" s="24"/>
      <c r="I40" s="24"/>
      <c r="J40" s="24"/>
      <c r="K40" s="24"/>
      <c r="L40" s="24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64">
        <f t="shared" si="0"/>
        <v>0</v>
      </c>
    </row>
    <row r="41" spans="1:28" s="7" customFormat="1" ht="15" hidden="1" x14ac:dyDescent="0.35">
      <c r="A41" s="15" t="s">
        <v>8</v>
      </c>
      <c r="B41" s="17"/>
      <c r="C41" s="18"/>
      <c r="D41" s="18"/>
      <c r="E41" s="19"/>
      <c r="F41" s="20"/>
      <c r="G41" s="20"/>
      <c r="H41" s="24"/>
      <c r="I41" s="24"/>
      <c r="J41" s="24"/>
      <c r="K41" s="24"/>
      <c r="L41" s="24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64">
        <f t="shared" si="0"/>
        <v>0</v>
      </c>
    </row>
    <row r="42" spans="1:28" s="8" customFormat="1" ht="15" hidden="1" x14ac:dyDescent="0.35">
      <c r="A42" s="21" t="s">
        <v>39</v>
      </c>
      <c r="B42" s="17"/>
      <c r="C42" s="25"/>
      <c r="D42" s="25"/>
      <c r="E42" s="25"/>
      <c r="F42" s="17"/>
      <c r="G42" s="17"/>
      <c r="H42" s="24"/>
      <c r="I42" s="24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64">
        <f t="shared" si="0"/>
        <v>0</v>
      </c>
    </row>
    <row r="43" spans="1:28" s="8" customFormat="1" ht="15" hidden="1" x14ac:dyDescent="0.35">
      <c r="A43" s="62" t="s">
        <v>40</v>
      </c>
      <c r="B43" s="59" t="s">
        <v>20</v>
      </c>
      <c r="C43" s="21" t="s">
        <v>41</v>
      </c>
      <c r="D43" s="21" t="s">
        <v>42</v>
      </c>
      <c r="E43" s="21" t="s">
        <v>43</v>
      </c>
      <c r="F43" s="21">
        <v>17.225000000000001</v>
      </c>
      <c r="G43" s="21"/>
      <c r="H43" s="24"/>
      <c r="I43" s="24"/>
      <c r="J43" s="52">
        <f>35639.26-1</f>
        <v>35638.26</v>
      </c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64">
        <f>SUM(J43)</f>
        <v>35638.26</v>
      </c>
    </row>
    <row r="44" spans="1:28" s="8" customFormat="1" ht="15" hidden="1" x14ac:dyDescent="0.35">
      <c r="A44" s="62" t="s">
        <v>40</v>
      </c>
      <c r="B44" s="63" t="s">
        <v>44</v>
      </c>
      <c r="C44" s="21" t="s">
        <v>41</v>
      </c>
      <c r="D44" s="21" t="s">
        <v>42</v>
      </c>
      <c r="E44" s="21" t="s">
        <v>43</v>
      </c>
      <c r="F44" s="21">
        <v>17.225000000000001</v>
      </c>
      <c r="G44" s="21"/>
      <c r="H44" s="24"/>
      <c r="I44" s="24"/>
      <c r="J44" s="52">
        <v>1</v>
      </c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64">
        <f>SUM(J44)</f>
        <v>1</v>
      </c>
    </row>
    <row r="45" spans="1:28" s="7" customFormat="1" ht="15" x14ac:dyDescent="0.35">
      <c r="A45" s="43"/>
      <c r="B45" s="23"/>
      <c r="C45" s="21"/>
      <c r="D45" s="21"/>
      <c r="E45" s="21"/>
      <c r="F45" s="21"/>
      <c r="G45" s="21"/>
      <c r="H45" s="26"/>
      <c r="I45" s="26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64">
        <f>SUM(H45:H45)</f>
        <v>0</v>
      </c>
      <c r="AB45" s="56"/>
    </row>
    <row r="46" spans="1:28" s="6" customFormat="1" ht="14.5" x14ac:dyDescent="0.35">
      <c r="A46" s="15" t="s">
        <v>8</v>
      </c>
      <c r="B46" s="17"/>
      <c r="C46" s="18"/>
      <c r="D46" s="18"/>
      <c r="E46" s="19"/>
      <c r="F46" s="20"/>
      <c r="G46" s="20"/>
      <c r="H46" s="24"/>
      <c r="I46" s="24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64">
        <f>SUM(H46:H46)</f>
        <v>0</v>
      </c>
    </row>
    <row r="47" spans="1:28" s="7" customFormat="1" ht="15" x14ac:dyDescent="0.35">
      <c r="A47" s="21" t="s">
        <v>95</v>
      </c>
      <c r="B47" s="17"/>
      <c r="C47" s="18"/>
      <c r="D47" s="18"/>
      <c r="E47" s="19"/>
      <c r="F47" s="20"/>
      <c r="G47" s="20"/>
      <c r="H47" s="24"/>
      <c r="I47" s="24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64">
        <f>SUM(H47:H47)</f>
        <v>0</v>
      </c>
    </row>
    <row r="48" spans="1:28" s="30" customFormat="1" ht="14.5" x14ac:dyDescent="0.35">
      <c r="A48" s="47" t="s">
        <v>19</v>
      </c>
      <c r="B48" s="23" t="s">
        <v>20</v>
      </c>
      <c r="C48" s="86" t="s">
        <v>148</v>
      </c>
      <c r="D48" s="86" t="s">
        <v>149</v>
      </c>
      <c r="E48" s="42" t="s">
        <v>150</v>
      </c>
      <c r="F48" s="38">
        <v>17.800999999999998</v>
      </c>
      <c r="G48" s="68" t="s">
        <v>98</v>
      </c>
      <c r="H48" s="26"/>
      <c r="I48" s="26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>
        <v>20900</v>
      </c>
      <c r="AA48" s="64">
        <f>Z48</f>
        <v>20900</v>
      </c>
    </row>
    <row r="49" spans="1:27" s="30" customFormat="1" ht="14.5" x14ac:dyDescent="0.35">
      <c r="A49" s="43"/>
      <c r="B49" s="23"/>
      <c r="C49" s="54"/>
      <c r="D49" s="40"/>
      <c r="E49" s="54"/>
      <c r="F49" s="21"/>
      <c r="G49" s="21"/>
      <c r="H49" s="26"/>
      <c r="I49" s="26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64">
        <f>SUM(H49:H49)</f>
        <v>0</v>
      </c>
    </row>
    <row r="50" spans="1:27" s="30" customFormat="1" ht="14.5" x14ac:dyDescent="0.35">
      <c r="A50" s="47"/>
      <c r="B50" s="23"/>
      <c r="C50" s="40"/>
      <c r="D50" s="40"/>
      <c r="E50" s="42"/>
      <c r="F50" s="38"/>
      <c r="G50" s="38"/>
      <c r="H50" s="26"/>
      <c r="I50" s="26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64">
        <f>SUM(H50:H50)</f>
        <v>0</v>
      </c>
    </row>
    <row r="51" spans="1:27" s="7" customFormat="1" ht="15" x14ac:dyDescent="0.35">
      <c r="A51" s="10"/>
      <c r="B51" s="27"/>
      <c r="C51" s="27"/>
      <c r="D51" s="20"/>
      <c r="E51" s="20"/>
      <c r="F51" s="20"/>
      <c r="G51" s="20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64">
        <f>SUM(H51:H51)</f>
        <v>0</v>
      </c>
    </row>
    <row r="52" spans="1:27" s="7" customFormat="1" ht="18" x14ac:dyDescent="0.4">
      <c r="A52" s="11" t="s">
        <v>0</v>
      </c>
      <c r="B52" s="28"/>
      <c r="C52" s="29"/>
      <c r="D52" s="29"/>
      <c r="E52" s="29"/>
      <c r="F52" s="29"/>
      <c r="G52" s="29"/>
      <c r="H52" s="53">
        <f>SUM(H25:H51)</f>
        <v>6853.7199999999993</v>
      </c>
      <c r="I52" s="60">
        <f>SUM(I26:I51)</f>
        <v>20181.783267298233</v>
      </c>
      <c r="J52" s="53">
        <f>SUM(J41:J45)</f>
        <v>35639.26</v>
      </c>
      <c r="K52" s="53" t="e">
        <f>SUM(#REF!)</f>
        <v>#REF!</v>
      </c>
      <c r="L52" s="53" t="e">
        <f>SUM(#REF!)</f>
        <v>#REF!</v>
      </c>
      <c r="M52" s="53">
        <f>SUM(M7:M51)</f>
        <v>95000</v>
      </c>
      <c r="N52" s="53" t="e">
        <f>SUM(#REF!)</f>
        <v>#REF!</v>
      </c>
      <c r="O52" s="53">
        <f>SUM(O16:O17)</f>
        <v>58466</v>
      </c>
      <c r="P52" s="53" t="e">
        <f>SUM(#REF!)</f>
        <v>#REF!</v>
      </c>
      <c r="Q52" s="53">
        <f>SUM(Q7:Q11)</f>
        <v>484920.5</v>
      </c>
      <c r="R52" s="53">
        <f>SUM(R51:R51)</f>
        <v>0</v>
      </c>
      <c r="S52" s="53">
        <f>SUM(S7:S9)</f>
        <v>484920.5</v>
      </c>
      <c r="T52" s="53">
        <f>SUM(T12:T26)</f>
        <v>17500</v>
      </c>
      <c r="U52" s="53">
        <f>SUM(U33:U50)</f>
        <v>6484.26077305533</v>
      </c>
      <c r="V52" s="53">
        <f>SUM(V18:V22)</f>
        <v>21972.83</v>
      </c>
      <c r="W52" s="53">
        <f>SUM(W13:W31)</f>
        <v>1380.67</v>
      </c>
      <c r="X52" s="53">
        <f>SUM(X12:X31)</f>
        <v>1926.67</v>
      </c>
      <c r="Y52" s="53">
        <f>SUM(Y28:Y30)</f>
        <v>14481.62</v>
      </c>
      <c r="Z52" s="53">
        <f>SUM(Z47:Z50)</f>
        <v>20900</v>
      </c>
      <c r="AA52" s="64"/>
    </row>
    <row r="53" spans="1:27" s="7" customFormat="1" ht="18" x14ac:dyDescent="0.4">
      <c r="A53" s="31"/>
      <c r="B53" s="32"/>
      <c r="C53" s="33"/>
      <c r="D53" s="33"/>
      <c r="E53" s="33"/>
      <c r="F53" s="33"/>
      <c r="G53" s="33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5"/>
    </row>
    <row r="54" spans="1:27" ht="15" x14ac:dyDescent="0.35">
      <c r="A54" s="30" t="s">
        <v>9</v>
      </c>
      <c r="B54" s="7"/>
    </row>
    <row r="55" spans="1:27" ht="15" hidden="1" customHeight="1" x14ac:dyDescent="0.35">
      <c r="A55" s="30" t="s">
        <v>27</v>
      </c>
    </row>
    <row r="56" spans="1:27" ht="14.5" hidden="1" x14ac:dyDescent="0.35">
      <c r="A56" s="58" t="s">
        <v>28</v>
      </c>
    </row>
    <row r="57" spans="1:27" ht="14.5" hidden="1" x14ac:dyDescent="0.35">
      <c r="A57" s="30" t="s">
        <v>37</v>
      </c>
    </row>
    <row r="58" spans="1:27" ht="14.5" hidden="1" x14ac:dyDescent="0.35">
      <c r="A58" s="30" t="s">
        <v>38</v>
      </c>
    </row>
    <row r="59" spans="1:27" ht="14.5" hidden="1" x14ac:dyDescent="0.35">
      <c r="A59" s="30" t="s">
        <v>46</v>
      </c>
    </row>
    <row r="60" spans="1:27" ht="14.5" hidden="1" x14ac:dyDescent="0.35">
      <c r="A60" s="30" t="s">
        <v>47</v>
      </c>
    </row>
    <row r="61" spans="1:27" ht="14.5" hidden="1" x14ac:dyDescent="0.35">
      <c r="A61" s="30" t="s">
        <v>48</v>
      </c>
    </row>
    <row r="62" spans="1:27" ht="14.5" hidden="1" x14ac:dyDescent="0.35">
      <c r="A62" s="30" t="s">
        <v>49</v>
      </c>
    </row>
    <row r="63" spans="1:27" ht="14.5" hidden="1" x14ac:dyDescent="0.35">
      <c r="A63" s="30" t="s">
        <v>54</v>
      </c>
    </row>
    <row r="64" spans="1:27" ht="14.5" hidden="1" x14ac:dyDescent="0.35">
      <c r="A64" s="30" t="s">
        <v>55</v>
      </c>
    </row>
    <row r="65" spans="1:1" ht="14.5" hidden="1" x14ac:dyDescent="0.35">
      <c r="A65" s="30" t="s">
        <v>58</v>
      </c>
    </row>
    <row r="66" spans="1:1" ht="14.5" hidden="1" x14ac:dyDescent="0.35">
      <c r="A66" s="30" t="s">
        <v>57</v>
      </c>
    </row>
    <row r="67" spans="1:1" ht="14.5" hidden="1" x14ac:dyDescent="0.35">
      <c r="A67" s="30" t="s">
        <v>65</v>
      </c>
    </row>
    <row r="68" spans="1:1" ht="14.5" hidden="1" x14ac:dyDescent="0.35">
      <c r="A68" s="30" t="s">
        <v>64</v>
      </c>
    </row>
    <row r="69" spans="1:1" ht="14.5" hidden="1" x14ac:dyDescent="0.35">
      <c r="A69" s="30" t="s">
        <v>68</v>
      </c>
    </row>
    <row r="70" spans="1:1" ht="14.5" hidden="1" x14ac:dyDescent="0.35">
      <c r="A70" s="30" t="s">
        <v>67</v>
      </c>
    </row>
    <row r="71" spans="1:1" ht="14.5" hidden="1" x14ac:dyDescent="0.35">
      <c r="A71" s="30" t="s">
        <v>74</v>
      </c>
    </row>
    <row r="72" spans="1:1" ht="14.5" hidden="1" x14ac:dyDescent="0.35">
      <c r="A72" s="30" t="s">
        <v>73</v>
      </c>
    </row>
    <row r="73" spans="1:1" ht="14.5" hidden="1" x14ac:dyDescent="0.35">
      <c r="A73" s="30" t="s">
        <v>80</v>
      </c>
    </row>
    <row r="74" spans="1:1" ht="14.5" hidden="1" x14ac:dyDescent="0.35">
      <c r="A74" s="30" t="s">
        <v>79</v>
      </c>
    </row>
    <row r="75" spans="1:1" ht="14.5" hidden="1" x14ac:dyDescent="0.35">
      <c r="A75" s="30" t="s">
        <v>83</v>
      </c>
    </row>
    <row r="76" spans="1:1" ht="14.5" hidden="1" x14ac:dyDescent="0.35">
      <c r="A76" s="30" t="s">
        <v>82</v>
      </c>
    </row>
    <row r="77" spans="1:1" ht="14.5" hidden="1" x14ac:dyDescent="0.35">
      <c r="A77" s="30" t="s">
        <v>85</v>
      </c>
    </row>
    <row r="78" spans="1:1" ht="14.5" hidden="1" x14ac:dyDescent="0.35">
      <c r="A78" s="30" t="s">
        <v>79</v>
      </c>
    </row>
    <row r="79" spans="1:1" ht="14.5" hidden="1" x14ac:dyDescent="0.35">
      <c r="A79" s="30" t="s">
        <v>88</v>
      </c>
    </row>
    <row r="80" spans="1:1" ht="14.5" hidden="1" x14ac:dyDescent="0.35">
      <c r="A80" s="30" t="s">
        <v>87</v>
      </c>
    </row>
    <row r="81" spans="1:1" ht="14.5" hidden="1" x14ac:dyDescent="0.35">
      <c r="A81" s="30" t="s">
        <v>92</v>
      </c>
    </row>
    <row r="82" spans="1:1" ht="14.5" hidden="1" x14ac:dyDescent="0.35">
      <c r="A82" s="30" t="s">
        <v>90</v>
      </c>
    </row>
    <row r="83" spans="1:1" ht="14.5" hidden="1" x14ac:dyDescent="0.35">
      <c r="A83" s="30" t="s">
        <v>118</v>
      </c>
    </row>
    <row r="84" spans="1:1" ht="14.5" hidden="1" x14ac:dyDescent="0.35">
      <c r="A84" s="30" t="s">
        <v>117</v>
      </c>
    </row>
    <row r="85" spans="1:1" ht="14.5" hidden="1" x14ac:dyDescent="0.35">
      <c r="A85" s="30" t="s">
        <v>128</v>
      </c>
    </row>
    <row r="86" spans="1:1" ht="14.5" hidden="1" x14ac:dyDescent="0.35">
      <c r="A86" s="30" t="s">
        <v>117</v>
      </c>
    </row>
    <row r="87" spans="1:1" ht="14.5" hidden="1" x14ac:dyDescent="0.35">
      <c r="A87" s="30" t="s">
        <v>138</v>
      </c>
    </row>
    <row r="88" spans="1:1" ht="14.5" hidden="1" x14ac:dyDescent="0.35">
      <c r="A88" s="30" t="s">
        <v>117</v>
      </c>
    </row>
    <row r="89" spans="1:1" ht="14.5" hidden="1" x14ac:dyDescent="0.35">
      <c r="A89" s="30" t="s">
        <v>145</v>
      </c>
    </row>
    <row r="90" spans="1:1" ht="14.5" hidden="1" x14ac:dyDescent="0.35">
      <c r="A90" s="30" t="s">
        <v>144</v>
      </c>
    </row>
    <row r="91" spans="1:1" ht="14.5" x14ac:dyDescent="0.35">
      <c r="A91" s="30" t="s">
        <v>147</v>
      </c>
    </row>
    <row r="92" spans="1:1" ht="14.5" x14ac:dyDescent="0.35">
      <c r="A92" s="30" t="s">
        <v>146</v>
      </c>
    </row>
    <row r="97" spans="1:1" ht="14.5" x14ac:dyDescent="0.35">
      <c r="A97" s="81" t="s">
        <v>91</v>
      </c>
    </row>
    <row r="98" spans="1:1" ht="14.5" x14ac:dyDescent="0.35">
      <c r="A98" s="16" t="s">
        <v>129</v>
      </c>
    </row>
    <row r="99" spans="1:1" ht="14.5" x14ac:dyDescent="0.35">
      <c r="A99" s="82" t="s">
        <v>132</v>
      </c>
    </row>
    <row r="100" spans="1:1" ht="14.5" x14ac:dyDescent="0.35">
      <c r="A100" s="16" t="s">
        <v>130</v>
      </c>
    </row>
    <row r="101" spans="1:1" ht="14.5" x14ac:dyDescent="0.35">
      <c r="A101" s="82" t="s">
        <v>131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2019-01-09T17:47:21Z</cp:lastPrinted>
  <dcterms:created xsi:type="dcterms:W3CDTF">2000-04-13T13:33:42Z</dcterms:created>
  <dcterms:modified xsi:type="dcterms:W3CDTF">2023-06-09T18:23:03Z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