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WORCESTER/"/>
    </mc:Choice>
  </mc:AlternateContent>
  <xr:revisionPtr revIDLastSave="0" documentId="8_{A322D92B-D19F-414C-9566-0A298D4D35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5" i="2" l="1"/>
  <c r="R61" i="2"/>
  <c r="S61" i="2" s="1"/>
  <c r="S62" i="2"/>
  <c r="Q75" i="2"/>
  <c r="S64" i="2"/>
  <c r="S15" i="2"/>
  <c r="S17" i="2"/>
  <c r="P14" i="2"/>
  <c r="S14" i="2" s="1"/>
  <c r="P16" i="2"/>
  <c r="S16" i="2" s="1"/>
  <c r="S57" i="2"/>
  <c r="S58" i="2"/>
  <c r="S59" i="2"/>
  <c r="S56" i="2"/>
  <c r="O75" i="2"/>
  <c r="N75" i="2"/>
  <c r="S8" i="2"/>
  <c r="M75" i="2"/>
  <c r="S32" i="2"/>
  <c r="L58" i="2"/>
  <c r="L75" i="2" s="1"/>
  <c r="K54" i="2"/>
  <c r="K75" i="2" s="1"/>
  <c r="S48" i="2"/>
  <c r="S49" i="2"/>
  <c r="I47" i="2"/>
  <c r="I75" i="2" s="1"/>
  <c r="S28" i="2"/>
  <c r="H75" i="2"/>
  <c r="G75" i="2"/>
  <c r="S29" i="2"/>
  <c r="S30" i="2"/>
  <c r="S31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50" i="2"/>
  <c r="S51" i="2"/>
  <c r="S52" i="2"/>
  <c r="S53" i="2"/>
  <c r="S55" i="2"/>
  <c r="S60" i="2"/>
  <c r="S65" i="2"/>
  <c r="S66" i="2"/>
  <c r="S67" i="2"/>
  <c r="S68" i="2"/>
  <c r="S69" i="2"/>
  <c r="S70" i="2"/>
  <c r="S71" i="2"/>
  <c r="S72" i="2"/>
  <c r="S73" i="2"/>
  <c r="S27" i="2"/>
  <c r="S18" i="2"/>
  <c r="S19" i="2"/>
  <c r="S20" i="2"/>
  <c r="S21" i="2"/>
  <c r="S23" i="2"/>
  <c r="S24" i="2"/>
  <c r="S25" i="2"/>
  <c r="S26" i="2"/>
  <c r="S74" i="2"/>
  <c r="S10" i="2"/>
  <c r="S11" i="2"/>
  <c r="S12" i="2"/>
  <c r="S13" i="2"/>
  <c r="S63" i="2"/>
  <c r="S54" i="2"/>
  <c r="S22" i="2"/>
  <c r="P75" i="2" l="1"/>
  <c r="S47" i="2"/>
</calcChain>
</file>

<file path=xl/sharedStrings.xml><?xml version="1.0" encoding="utf-8"?>
<sst xmlns="http://schemas.openxmlformats.org/spreadsheetml/2006/main" count="170" uniqueCount="112">
  <si>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</si>
  <si>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</si>
  <si>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</si>
  <si>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</si>
  <si>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</si>
  <si>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</si>
  <si>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</si>
  <si>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</si>
  <si>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</si>
  <si>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</si>
  <si>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</si>
  <si>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</si>
  <si>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</si>
  <si>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</si>
  <si>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</si>
  <si>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</si>
  <si>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</si>
  <si>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</si>
  <si>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</si>
  <si>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</si>
  <si>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</si>
  <si>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</si>
  <si>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UI HEARINGS</t>
  </si>
  <si>
    <t>MA COMMISSION FOR THE BLIND</t>
  </si>
  <si>
    <t>ALLOCATION FOR UI SERVICES</t>
  </si>
  <si>
    <t>CT EOL 21CCWORCTRADE</t>
  </si>
  <si>
    <t>TRADE</t>
  </si>
  <si>
    <t>N.A</t>
  </si>
  <si>
    <t>DTA</t>
  </si>
  <si>
    <t>MA REHAB COMMISSION (SERVICE DATE 7.1.2020-9.30.2021)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</si>
  <si>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</si>
  <si>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</si>
  <si>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</si>
  <si>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</si>
  <si>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</si>
  <si>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</si>
  <si>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</si>
  <si>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</si>
  <si>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</si>
  <si>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</si>
  <si>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</si>
  <si>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</si>
  <si>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</si>
  <si>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</si>
  <si>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</si>
  <si>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</si>
  <si>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</si>
  <si>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</si>
  <si>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</si>
  <si>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</si>
  <si>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</si>
  <si>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</si>
  <si>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</si>
  <si>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</si>
  <si>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</si>
  <si>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</si>
  <si>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</si>
  <si>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</si>
  <si>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</si>
  <si>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</si>
  <si>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</si>
  <si>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</si>
  <si>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</si>
  <si>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</si>
  <si>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</si>
  <si>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</si>
  <si>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</si>
  <si>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</si>
  <si>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</si>
  <si>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</si>
  <si>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</si>
  <si>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</si>
  <si>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</si>
  <si>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</si>
  <si>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</si>
  <si>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</si>
  <si>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</si>
  <si>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</si>
  <si>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</si>
  <si>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</si>
  <si>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</si>
  <si>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</si>
  <si>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</si>
  <si>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</si>
  <si>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</si>
  <si>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</si>
  <si>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</si>
  <si>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</si>
  <si>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</si>
  <si>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</si>
  <si>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</si>
  <si>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</si>
  <si>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</si>
  <si>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</si>
  <si>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</si>
  <si>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</si>
  <si>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</si>
  <si>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</si>
  <si>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</si>
  <si>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</si>
  <si>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</si>
  <si>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</si>
  <si>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</si>
  <si>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</si>
  <si>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</si>
  <si>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</si>
  <si>
    <t>BUDGET #10 FY23</t>
  </si>
  <si>
    <t>OCTOBER 1, 2022-JUNE 30,  2023</t>
  </si>
  <si>
    <t>FWIADWK23B</t>
  </si>
  <si>
    <t>7003-1778</t>
  </si>
  <si>
    <t>TO ADD FY23 DISLOCATED WORKER FUND</t>
  </si>
  <si>
    <t>BUDGET #10 FY23 DECEMBER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</si>
</sst>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6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left"/>
    </xf>
    <xf numFmtId="0" fontId="7" fillId="0" borderId="0" xfId="0" applyFont="1"/>
    <xf numFmtId="0" fontId="7" fillId="0" borderId="1" xfId="0" applyFont="1" applyFill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4" fontId="12" fillId="0" borderId="1" xfId="0" applyNumberFormat="1" applyFont="1" applyFill="1" applyBorder="1"/>
    <xf numFmtId="0" fontId="12" fillId="0" borderId="1" xfId="0" quotePrefix="1" applyFont="1" applyFill="1" applyBorder="1" applyAlignment="1">
      <alignment horizontal="center"/>
    </xf>
    <xf numFmtId="7" fontId="12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12" fillId="0" borderId="0" xfId="0" applyFont="1" applyBorder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3" xfId="0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7" fontId="7" fillId="0" borderId="0" xfId="0" applyNumberFormat="1" applyFont="1" applyFill="1"/>
    <xf numFmtId="0" fontId="15" fillId="0" borderId="1" xfId="0" applyFont="1" applyFill="1" applyBorder="1" applyAlignment="1">
      <alignment horizontal="left"/>
    </xf>
    <xf numFmtId="0" fontId="12" fillId="0" borderId="1" xfId="0" applyNumberFormat="1" applyFont="1" applyFill="1" applyBorder="1" applyAlignment="1">
      <alignment horizontal="center" vertical="top" readingOrder="1"/>
    </xf>
    <xf numFmtId="0" fontId="12" fillId="0" borderId="1" xfId="0" applyFont="1" applyFill="1" applyBorder="1"/>
    <xf numFmtId="0" fontId="12" fillId="0" borderId="2" xfId="0" quotePrefix="1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horizontal="center"/>
    </xf>
    <xf numFmtId="0" fontId="19" fillId="0" borderId="1" xfId="0" quotePrefix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8" fillId="0" borderId="0" xfId="0" applyFont="1" applyFill="1"/>
    <xf numFmtId="0" fontId="19" fillId="0" borderId="1" xfId="0" applyFont="1" applyFill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 applyFill="1"/>
    <xf numFmtId="0" fontId="19" fillId="0" borderId="0" xfId="0" applyFont="1" applyAlignment="1">
      <alignment horizontal="center"/>
    </xf>
    <xf numFmtId="0" fontId="12" fillId="0" borderId="1" xfId="0" quotePrefix="1" applyFont="1" applyBorder="1" applyAlignment="1">
      <alignment horizontal="center"/>
    </xf>
    <xf numFmtId="37" fontId="1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2" xfId="0" applyFont="1" applyBorder="1" applyAlignment="1">
      <alignment wrapText="1"/>
    </xf>
    <xf numFmtId="0" fontId="12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/>
    <xf numFmtId="0" fontId="12" fillId="0" borderId="4" xfId="0" applyFont="1" applyFill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44" fontId="7" fillId="0" borderId="0" xfId="0" applyNumberFormat="1" applyFont="1" applyFill="1"/>
    <xf numFmtId="0" fontId="4" fillId="0" borderId="0" xfId="0" applyFont="1" applyAlignment="1"/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4" fillId="0" borderId="0" xfId="0" applyFont="1" applyAlignment="1"/>
    <xf numFmtId="0" fontId="19" fillId="0" borderId="1" xfId="0" applyFont="1" applyBorder="1" applyAlignment="1">
      <alignment horizontal="center" vertical="center"/>
    </xf>
    <xf numFmtId="37" fontId="12" fillId="0" borderId="1" xfId="2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44" fontId="12" fillId="0" borderId="1" xfId="1" applyFont="1" applyFill="1" applyBorder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abSelected="1" zoomScale="110" zoomScaleNormal="110" workbookViewId="0">
      <selection activeCell="A60" sqref="A60"/>
    </sheetView>
  </sheetViews>
  <sheetFormatPr defaultColWidth="9.1796875" defaultRowHeight="12" x14ac:dyDescent="0.3"/>
  <cols>
    <col min="1" max="1" width="6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8" width="15.54296875" style="4" hidden="1" customWidth="1"/>
    <col min="9" max="9" width="17.26953125" style="4" hidden="1" customWidth="1"/>
    <col min="10" max="10" width="15.54296875" style="4" hidden="1" customWidth="1"/>
    <col min="11" max="17" width="16.81640625" style="4" hidden="1" customWidth="1"/>
    <col min="18" max="18" width="16.81640625" style="4" customWidth="1"/>
    <col min="19" max="19" width="12.1796875" style="3" hidden="1" customWidth="1"/>
    <col min="20" max="20" width="13.26953125" style="3" bestFit="1" customWidth="1"/>
    <col min="21" max="16384" width="9.1796875" style="3"/>
  </cols>
  <sheetData>
    <row r="1" spans="1:19" ht="20.5" x14ac:dyDescent="0.45">
      <c r="A1" s="3" t="s">
        <v>10</v>
      </c>
      <c r="B1" s="107" t="s">
        <v>9</v>
      </c>
      <c r="C1" s="108"/>
      <c r="D1" s="108"/>
      <c r="E1" s="108"/>
      <c r="F1" s="108"/>
      <c r="G1" s="108"/>
      <c r="H1" s="86"/>
      <c r="I1" s="86"/>
      <c r="J1" s="86"/>
      <c r="K1" s="86"/>
      <c r="L1" s="86"/>
      <c r="M1" s="86"/>
      <c r="N1" s="86"/>
      <c r="O1" s="99"/>
      <c r="P1" s="104"/>
      <c r="Q1" s="105"/>
      <c r="R1" s="106"/>
    </row>
    <row r="2" spans="1:19" ht="20.5" x14ac:dyDescent="0.45">
      <c r="B2" s="13"/>
      <c r="C2" s="13"/>
      <c r="D2" s="13"/>
      <c r="E2" s="14"/>
      <c r="F2" s="14"/>
    </row>
    <row r="3" spans="1:19" ht="20.5" x14ac:dyDescent="0.45">
      <c r="A3" s="5" t="s">
        <v>11</v>
      </c>
      <c r="B3" s="13" t="s">
        <v>7</v>
      </c>
      <c r="C3" s="1"/>
    </row>
    <row r="4" spans="1:19" ht="21" thickBot="1" x14ac:dyDescent="0.5">
      <c r="A4" s="5"/>
      <c r="B4" s="6"/>
      <c r="C4" s="1"/>
    </row>
    <row r="5" spans="1:19" s="17" customFormat="1" ht="29.5" thickBot="1" x14ac:dyDescent="0.4">
      <c r="A5" s="15"/>
      <c r="B5" s="16" t="s">
        <v>2</v>
      </c>
      <c r="C5" s="16" t="s">
        <v>3</v>
      </c>
      <c r="D5" s="16" t="s">
        <v>4</v>
      </c>
      <c r="E5" s="16" t="s">
        <v>5</v>
      </c>
      <c r="F5" s="16" t="s">
        <v>1</v>
      </c>
      <c r="G5" s="16" t="s">
        <v>34</v>
      </c>
      <c r="H5" s="91" t="s">
        <v>47</v>
      </c>
      <c r="I5" s="91" t="s">
        <v>49</v>
      </c>
      <c r="J5" s="16"/>
      <c r="K5" s="91" t="s">
        <v>58</v>
      </c>
      <c r="L5" s="91" t="s">
        <v>67</v>
      </c>
      <c r="M5" s="91" t="s">
        <v>72</v>
      </c>
      <c r="N5" s="91" t="s">
        <v>81</v>
      </c>
      <c r="O5" s="91" t="s">
        <v>93</v>
      </c>
      <c r="P5" s="91" t="s">
        <v>94</v>
      </c>
      <c r="Q5" s="91" t="s">
        <v>101</v>
      </c>
      <c r="R5" s="91" t="s">
        <v>106</v>
      </c>
      <c r="S5" s="38" t="s">
        <v>6</v>
      </c>
    </row>
    <row r="6" spans="1:19" s="7" customFormat="1" ht="14.5" hidden="1" x14ac:dyDescent="0.35">
      <c r="A6" s="16" t="s">
        <v>8</v>
      </c>
      <c r="B6" s="18"/>
      <c r="C6" s="19"/>
      <c r="D6" s="19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3"/>
    </row>
    <row r="7" spans="1:19" s="8" customFormat="1" ht="15" hidden="1" x14ac:dyDescent="0.35">
      <c r="A7" s="22" t="s">
        <v>82</v>
      </c>
      <c r="B7" s="18"/>
      <c r="C7" s="19"/>
      <c r="D7" s="19"/>
      <c r="E7" s="20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3"/>
    </row>
    <row r="8" spans="1:19" s="8" customFormat="1" ht="15" hidden="1" x14ac:dyDescent="0.35">
      <c r="A8" s="40" t="s">
        <v>12</v>
      </c>
      <c r="B8" s="71" t="s">
        <v>51</v>
      </c>
      <c r="C8" s="100" t="s">
        <v>83</v>
      </c>
      <c r="D8" s="101" t="s">
        <v>84</v>
      </c>
      <c r="E8" s="102" t="s">
        <v>85</v>
      </c>
      <c r="F8" s="22" t="s">
        <v>27</v>
      </c>
      <c r="G8" s="25"/>
      <c r="H8" s="25"/>
      <c r="I8" s="25"/>
      <c r="J8" s="25"/>
      <c r="K8" s="25"/>
      <c r="L8" s="25"/>
      <c r="M8" s="25"/>
      <c r="N8" s="58">
        <v>95000</v>
      </c>
      <c r="O8" s="58"/>
      <c r="P8" s="58"/>
      <c r="Q8" s="58"/>
      <c r="R8" s="58"/>
      <c r="S8" s="103">
        <f>SUM(N8)</f>
        <v>95000</v>
      </c>
    </row>
    <row r="9" spans="1:19" s="8" customFormat="1" ht="15" hidden="1" x14ac:dyDescent="0.35">
      <c r="A9" s="45" t="s">
        <v>14</v>
      </c>
      <c r="B9" s="71"/>
      <c r="C9" s="72"/>
      <c r="D9" s="72"/>
      <c r="E9" s="72"/>
      <c r="F9" s="24"/>
      <c r="G9" s="25"/>
      <c r="H9" s="25"/>
      <c r="I9" s="25"/>
      <c r="J9" s="25"/>
      <c r="K9" s="25"/>
      <c r="L9" s="25"/>
      <c r="M9" s="25"/>
      <c r="N9" s="58"/>
      <c r="O9" s="58"/>
      <c r="P9" s="58"/>
      <c r="Q9" s="58"/>
      <c r="R9" s="58"/>
      <c r="S9" s="103"/>
    </row>
    <row r="10" spans="1:19" s="8" customFormat="1" ht="15" hidden="1" x14ac:dyDescent="0.35">
      <c r="A10" s="45"/>
      <c r="B10" s="24"/>
      <c r="C10" s="44"/>
      <c r="D10" s="44"/>
      <c r="E10" s="44"/>
      <c r="F10" s="24"/>
      <c r="G10" s="25"/>
      <c r="H10" s="25"/>
      <c r="I10" s="25"/>
      <c r="J10" s="25"/>
      <c r="K10" s="25"/>
      <c r="L10" s="25"/>
      <c r="M10" s="25"/>
      <c r="N10" s="58"/>
      <c r="O10" s="58"/>
      <c r="P10" s="58"/>
      <c r="Q10" s="58"/>
      <c r="R10" s="58"/>
      <c r="S10" s="103">
        <f t="shared" ref="S10:S39" si="0">SUM(G10:G10)</f>
        <v>0</v>
      </c>
    </row>
    <row r="11" spans="1:19" s="8" customFormat="1" ht="15" hidden="1" x14ac:dyDescent="0.35">
      <c r="A11" s="45"/>
      <c r="B11" s="24"/>
      <c r="C11" s="41"/>
      <c r="D11" s="41"/>
      <c r="E11" s="41"/>
      <c r="F11" s="24"/>
      <c r="G11" s="25"/>
      <c r="H11" s="25"/>
      <c r="I11" s="25"/>
      <c r="J11" s="25"/>
      <c r="K11" s="25"/>
      <c r="L11" s="25"/>
      <c r="M11" s="25"/>
      <c r="N11" s="58"/>
      <c r="O11" s="58"/>
      <c r="P11" s="58"/>
      <c r="Q11" s="58"/>
      <c r="R11" s="58"/>
      <c r="S11" s="103">
        <f t="shared" si="0"/>
        <v>0</v>
      </c>
    </row>
    <row r="12" spans="1:19" s="8" customFormat="1" ht="15" hidden="1" x14ac:dyDescent="0.35">
      <c r="A12" s="16" t="s">
        <v>8</v>
      </c>
      <c r="B12" s="24"/>
      <c r="C12" s="41"/>
      <c r="D12" s="41"/>
      <c r="E12" s="41"/>
      <c r="F12" s="24"/>
      <c r="G12" s="25"/>
      <c r="H12" s="25"/>
      <c r="I12" s="25"/>
      <c r="J12" s="25"/>
      <c r="K12" s="25"/>
      <c r="L12" s="25"/>
      <c r="M12" s="25"/>
      <c r="N12" s="58"/>
      <c r="O12" s="58"/>
      <c r="P12" s="58"/>
      <c r="Q12" s="58"/>
      <c r="R12" s="58"/>
      <c r="S12" s="103">
        <f t="shared" si="0"/>
        <v>0</v>
      </c>
    </row>
    <row r="13" spans="1:19" s="8" customFormat="1" ht="15" hidden="1" x14ac:dyDescent="0.35">
      <c r="A13" s="22" t="s">
        <v>33</v>
      </c>
      <c r="B13" s="24"/>
      <c r="C13" s="41"/>
      <c r="D13" s="41"/>
      <c r="E13" s="41"/>
      <c r="F13" s="24"/>
      <c r="G13" s="25"/>
      <c r="H13" s="25"/>
      <c r="I13" s="25"/>
      <c r="J13" s="25"/>
      <c r="K13" s="25"/>
      <c r="L13" s="25"/>
      <c r="M13" s="25"/>
      <c r="N13" s="58"/>
      <c r="O13" s="58"/>
      <c r="P13" s="58"/>
      <c r="Q13" s="58"/>
      <c r="R13" s="58"/>
      <c r="S13" s="103">
        <f t="shared" si="0"/>
        <v>0</v>
      </c>
    </row>
    <row r="14" spans="1:19" s="8" customFormat="1" ht="15" hidden="1" x14ac:dyDescent="0.35">
      <c r="A14" s="37" t="s">
        <v>15</v>
      </c>
      <c r="B14" s="71" t="s">
        <v>63</v>
      </c>
      <c r="C14" s="44" t="s">
        <v>95</v>
      </c>
      <c r="D14" s="44" t="s">
        <v>96</v>
      </c>
      <c r="E14" s="44" t="s">
        <v>97</v>
      </c>
      <c r="F14" s="71">
        <v>17.207000000000001</v>
      </c>
      <c r="G14" s="25"/>
      <c r="H14" s="25"/>
      <c r="I14" s="25"/>
      <c r="J14" s="25"/>
      <c r="K14" s="25"/>
      <c r="L14" s="25"/>
      <c r="M14" s="25"/>
      <c r="N14" s="58"/>
      <c r="O14" s="58"/>
      <c r="P14" s="58">
        <f>48000-1</f>
        <v>47999</v>
      </c>
      <c r="Q14" s="58"/>
      <c r="R14" s="58"/>
      <c r="S14" s="103">
        <f>SUM(P14)</f>
        <v>47999</v>
      </c>
    </row>
    <row r="15" spans="1:19" s="8" customFormat="1" ht="15" hidden="1" x14ac:dyDescent="0.35">
      <c r="A15" s="37" t="s">
        <v>15</v>
      </c>
      <c r="B15" s="71" t="s">
        <v>66</v>
      </c>
      <c r="C15" s="44" t="s">
        <v>95</v>
      </c>
      <c r="D15" s="44" t="s">
        <v>96</v>
      </c>
      <c r="E15" s="44" t="s">
        <v>97</v>
      </c>
      <c r="F15" s="71">
        <v>17.207000000000001</v>
      </c>
      <c r="G15" s="25"/>
      <c r="H15" s="25"/>
      <c r="I15" s="25"/>
      <c r="J15" s="25"/>
      <c r="K15" s="25"/>
      <c r="L15" s="25"/>
      <c r="M15" s="25"/>
      <c r="N15" s="58"/>
      <c r="O15" s="58"/>
      <c r="P15" s="58">
        <v>1</v>
      </c>
      <c r="Q15" s="58"/>
      <c r="R15" s="58"/>
      <c r="S15" s="103">
        <f t="shared" ref="S15:S17" si="1">SUM(P15)</f>
        <v>1</v>
      </c>
    </row>
    <row r="16" spans="1:19" s="8" customFormat="1" ht="15" hidden="1" x14ac:dyDescent="0.35">
      <c r="A16" s="37" t="s">
        <v>16</v>
      </c>
      <c r="B16" s="71" t="s">
        <v>63</v>
      </c>
      <c r="C16" s="44" t="s">
        <v>95</v>
      </c>
      <c r="D16" s="44" t="s">
        <v>96</v>
      </c>
      <c r="E16" s="44" t="s">
        <v>98</v>
      </c>
      <c r="F16" s="71" t="s">
        <v>17</v>
      </c>
      <c r="G16" s="25"/>
      <c r="H16" s="25"/>
      <c r="I16" s="25"/>
      <c r="J16" s="25"/>
      <c r="K16" s="25"/>
      <c r="L16" s="25"/>
      <c r="M16" s="25"/>
      <c r="N16" s="58"/>
      <c r="O16" s="58"/>
      <c r="P16" s="58">
        <f>79014-1</f>
        <v>79013</v>
      </c>
      <c r="Q16" s="58"/>
      <c r="R16" s="58"/>
      <c r="S16" s="103">
        <f t="shared" si="1"/>
        <v>79013</v>
      </c>
    </row>
    <row r="17" spans="1:19" s="8" customFormat="1" ht="15" hidden="1" x14ac:dyDescent="0.35">
      <c r="A17" s="37" t="s">
        <v>16</v>
      </c>
      <c r="B17" s="71" t="s">
        <v>66</v>
      </c>
      <c r="C17" s="44" t="s">
        <v>95</v>
      </c>
      <c r="D17" s="44" t="s">
        <v>96</v>
      </c>
      <c r="E17" s="44" t="s">
        <v>98</v>
      </c>
      <c r="F17" s="71" t="s">
        <v>17</v>
      </c>
      <c r="G17" s="25"/>
      <c r="H17" s="25"/>
      <c r="I17" s="25"/>
      <c r="J17" s="25"/>
      <c r="K17" s="25"/>
      <c r="L17" s="25"/>
      <c r="M17" s="25"/>
      <c r="N17" s="58"/>
      <c r="O17" s="58"/>
      <c r="P17" s="58">
        <v>1</v>
      </c>
      <c r="Q17" s="58"/>
      <c r="R17" s="58"/>
      <c r="S17" s="103">
        <f t="shared" si="1"/>
        <v>1</v>
      </c>
    </row>
    <row r="18" spans="1:19" s="8" customFormat="1" ht="15" hidden="1" x14ac:dyDescent="0.35">
      <c r="A18" s="46" t="s">
        <v>18</v>
      </c>
      <c r="B18" s="24"/>
      <c r="C18" s="44"/>
      <c r="D18" s="38"/>
      <c r="E18" s="44"/>
      <c r="F18" s="47" t="s">
        <v>19</v>
      </c>
      <c r="G18" s="25"/>
      <c r="H18" s="25"/>
      <c r="I18" s="25"/>
      <c r="J18" s="25"/>
      <c r="K18" s="25"/>
      <c r="L18" s="25"/>
      <c r="M18" s="25"/>
      <c r="N18" s="58"/>
      <c r="O18" s="58"/>
      <c r="P18" s="58"/>
      <c r="Q18" s="58"/>
      <c r="R18" s="58"/>
      <c r="S18" s="103">
        <f t="shared" si="0"/>
        <v>0</v>
      </c>
    </row>
    <row r="19" spans="1:19" s="8" customFormat="1" ht="15" hidden="1" x14ac:dyDescent="0.35">
      <c r="A19" s="46" t="s">
        <v>20</v>
      </c>
      <c r="B19" s="71"/>
      <c r="C19" s="22"/>
      <c r="D19" s="22"/>
      <c r="E19" s="22"/>
      <c r="F19" s="24" t="s">
        <v>13</v>
      </c>
      <c r="G19" s="25"/>
      <c r="H19" s="25"/>
      <c r="I19" s="25"/>
      <c r="J19" s="25"/>
      <c r="K19" s="25"/>
      <c r="L19" s="25"/>
      <c r="M19" s="25"/>
      <c r="N19" s="58"/>
      <c r="O19" s="58"/>
      <c r="P19" s="58"/>
      <c r="Q19" s="58"/>
      <c r="R19" s="58"/>
      <c r="S19" s="103">
        <f t="shared" si="0"/>
        <v>0</v>
      </c>
    </row>
    <row r="20" spans="1:19" s="8" customFormat="1" ht="15" hidden="1" x14ac:dyDescent="0.35">
      <c r="A20" s="46" t="s">
        <v>21</v>
      </c>
      <c r="B20" s="24"/>
      <c r="C20" s="22"/>
      <c r="D20" s="22"/>
      <c r="E20" s="22"/>
      <c r="F20" s="24" t="s">
        <v>13</v>
      </c>
      <c r="G20" s="25"/>
      <c r="H20" s="25"/>
      <c r="I20" s="25"/>
      <c r="J20" s="25"/>
      <c r="K20" s="25"/>
      <c r="L20" s="25"/>
      <c r="M20" s="25"/>
      <c r="N20" s="58"/>
      <c r="O20" s="58"/>
      <c r="P20" s="58"/>
      <c r="Q20" s="58"/>
      <c r="R20" s="58"/>
      <c r="S20" s="103">
        <f t="shared" si="0"/>
        <v>0</v>
      </c>
    </row>
    <row r="21" spans="1:19" s="8" customFormat="1" ht="15.5" hidden="1" x14ac:dyDescent="0.35">
      <c r="A21" s="46" t="s">
        <v>23</v>
      </c>
      <c r="B21" s="63"/>
      <c r="C21" s="75"/>
      <c r="D21" s="64"/>
      <c r="E21" s="64"/>
      <c r="F21" s="47" t="s">
        <v>13</v>
      </c>
      <c r="G21" s="25"/>
      <c r="H21" s="25"/>
      <c r="I21" s="25"/>
      <c r="J21" s="25"/>
      <c r="K21" s="25"/>
      <c r="L21" s="25"/>
      <c r="M21" s="25"/>
      <c r="N21" s="58"/>
      <c r="O21" s="58"/>
      <c r="P21" s="58"/>
      <c r="Q21" s="58"/>
      <c r="R21" s="58"/>
      <c r="S21" s="103">
        <f t="shared" si="0"/>
        <v>0</v>
      </c>
    </row>
    <row r="22" spans="1:19" s="8" customFormat="1" ht="15" hidden="1" x14ac:dyDescent="0.35">
      <c r="A22" s="37" t="s">
        <v>29</v>
      </c>
      <c r="B22" s="61"/>
      <c r="C22" s="76"/>
      <c r="D22" s="62"/>
      <c r="E22" s="76"/>
      <c r="F22" s="47" t="s">
        <v>13</v>
      </c>
      <c r="G22" s="25"/>
      <c r="H22" s="25"/>
      <c r="I22" s="25"/>
      <c r="J22" s="25"/>
      <c r="K22" s="25"/>
      <c r="L22" s="25"/>
      <c r="M22" s="25"/>
      <c r="N22" s="58"/>
      <c r="O22" s="58"/>
      <c r="P22" s="58"/>
      <c r="Q22" s="58"/>
      <c r="R22" s="58"/>
      <c r="S22" s="103">
        <f t="shared" si="0"/>
        <v>0</v>
      </c>
    </row>
    <row r="23" spans="1:19" s="8" customFormat="1" ht="15" hidden="1" x14ac:dyDescent="0.35">
      <c r="A23" s="37" t="s">
        <v>29</v>
      </c>
      <c r="B23" s="61"/>
      <c r="C23" s="76"/>
      <c r="D23" s="62"/>
      <c r="E23" s="76"/>
      <c r="F23" s="47" t="s">
        <v>13</v>
      </c>
      <c r="G23" s="25"/>
      <c r="H23" s="25"/>
      <c r="I23" s="25"/>
      <c r="J23" s="25"/>
      <c r="K23" s="25"/>
      <c r="L23" s="25"/>
      <c r="M23" s="25"/>
      <c r="N23" s="58"/>
      <c r="O23" s="58"/>
      <c r="P23" s="58"/>
      <c r="Q23" s="58"/>
      <c r="R23" s="58"/>
      <c r="S23" s="103">
        <f t="shared" si="0"/>
        <v>0</v>
      </c>
    </row>
    <row r="24" spans="1:19" s="8" customFormat="1" ht="15" hidden="1" x14ac:dyDescent="0.35">
      <c r="A24" s="42" t="s">
        <v>24</v>
      </c>
      <c r="B24" s="24"/>
      <c r="C24" s="76"/>
      <c r="D24" s="59"/>
      <c r="E24" s="22"/>
      <c r="F24" s="24" t="s">
        <v>17</v>
      </c>
      <c r="G24" s="25"/>
      <c r="H24" s="25"/>
      <c r="I24" s="25"/>
      <c r="J24" s="25"/>
      <c r="K24" s="25"/>
      <c r="L24" s="25"/>
      <c r="M24" s="25"/>
      <c r="N24" s="58"/>
      <c r="O24" s="58"/>
      <c r="P24" s="58"/>
      <c r="Q24" s="58"/>
      <c r="R24" s="58"/>
      <c r="S24" s="103">
        <f t="shared" si="0"/>
        <v>0</v>
      </c>
    </row>
    <row r="25" spans="1:19" s="8" customFormat="1" ht="15" hidden="1" x14ac:dyDescent="0.35">
      <c r="A25" s="46" t="s">
        <v>28</v>
      </c>
      <c r="B25" s="24"/>
      <c r="C25" s="76"/>
      <c r="D25" s="38"/>
      <c r="E25" s="44"/>
      <c r="F25" s="24" t="s">
        <v>13</v>
      </c>
      <c r="G25" s="25"/>
      <c r="H25" s="25"/>
      <c r="I25" s="25"/>
      <c r="J25" s="25"/>
      <c r="K25" s="25"/>
      <c r="L25" s="25"/>
      <c r="M25" s="25"/>
      <c r="N25" s="58"/>
      <c r="O25" s="58"/>
      <c r="P25" s="58"/>
      <c r="Q25" s="58"/>
      <c r="R25" s="58"/>
      <c r="S25" s="103">
        <f t="shared" si="0"/>
        <v>0</v>
      </c>
    </row>
    <row r="26" spans="1:19" s="8" customFormat="1" ht="15" hidden="1" x14ac:dyDescent="0.35">
      <c r="A26" s="37" t="s">
        <v>29</v>
      </c>
      <c r="B26" s="61"/>
      <c r="C26" s="76"/>
      <c r="D26" s="62"/>
      <c r="E26" s="76"/>
      <c r="F26" s="47" t="s">
        <v>13</v>
      </c>
      <c r="G26" s="25"/>
      <c r="H26" s="25"/>
      <c r="I26" s="25"/>
      <c r="J26" s="25"/>
      <c r="K26" s="25"/>
      <c r="L26" s="25"/>
      <c r="M26" s="25"/>
      <c r="N26" s="58"/>
      <c r="O26" s="58"/>
      <c r="P26" s="58"/>
      <c r="Q26" s="58"/>
      <c r="R26" s="58"/>
      <c r="S26" s="103">
        <f t="shared" si="0"/>
        <v>0</v>
      </c>
    </row>
    <row r="27" spans="1:19" s="8" customFormat="1" ht="15" hidden="1" x14ac:dyDescent="0.35">
      <c r="A27" s="88" t="s">
        <v>37</v>
      </c>
      <c r="B27" s="89" t="s">
        <v>38</v>
      </c>
      <c r="C27" s="44" t="s">
        <v>39</v>
      </c>
      <c r="D27" s="38" t="s">
        <v>30</v>
      </c>
      <c r="E27" s="44" t="s">
        <v>31</v>
      </c>
      <c r="F27" s="71">
        <v>10.561</v>
      </c>
      <c r="G27" s="58">
        <v>8624.0399999999972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103">
        <f t="shared" si="0"/>
        <v>8624.0399999999972</v>
      </c>
    </row>
    <row r="28" spans="1:19" s="8" customFormat="1" ht="15" hidden="1" x14ac:dyDescent="0.35">
      <c r="A28" s="90" t="s">
        <v>40</v>
      </c>
      <c r="B28" s="89" t="s">
        <v>41</v>
      </c>
      <c r="C28" s="44" t="s">
        <v>42</v>
      </c>
      <c r="D28" s="44" t="s">
        <v>43</v>
      </c>
      <c r="E28" s="44" t="s">
        <v>44</v>
      </c>
      <c r="F28" s="71" t="s">
        <v>13</v>
      </c>
      <c r="G28" s="58"/>
      <c r="H28" s="58">
        <v>29500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103">
        <f>SUM(H28:I28)</f>
        <v>29500</v>
      </c>
    </row>
    <row r="29" spans="1:19" s="8" customFormat="1" ht="15" hidden="1" x14ac:dyDescent="0.35">
      <c r="A29" s="46"/>
      <c r="B29" s="84"/>
      <c r="C29" s="22"/>
      <c r="D29" s="83"/>
      <c r="E29" s="62"/>
      <c r="F29" s="47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103">
        <f t="shared" si="0"/>
        <v>0</v>
      </c>
    </row>
    <row r="30" spans="1:19" s="8" customFormat="1" ht="15" hidden="1" x14ac:dyDescent="0.35">
      <c r="A30" s="16" t="s">
        <v>8</v>
      </c>
      <c r="B30" s="47"/>
      <c r="C30" s="48"/>
      <c r="D30" s="48"/>
      <c r="E30" s="49"/>
      <c r="F30" s="47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103">
        <f t="shared" si="0"/>
        <v>0</v>
      </c>
    </row>
    <row r="31" spans="1:19" s="8" customFormat="1" ht="15" hidden="1" x14ac:dyDescent="0.35">
      <c r="A31" s="22" t="s">
        <v>75</v>
      </c>
      <c r="B31" s="47"/>
      <c r="C31" s="41"/>
      <c r="D31" s="48"/>
      <c r="E31" s="43"/>
      <c r="F31" s="47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103">
        <f t="shared" si="0"/>
        <v>0</v>
      </c>
    </row>
    <row r="32" spans="1:19" s="8" customFormat="1" ht="15" hidden="1" x14ac:dyDescent="0.35">
      <c r="A32" s="82" t="s">
        <v>80</v>
      </c>
      <c r="B32" s="71" t="s">
        <v>76</v>
      </c>
      <c r="C32" s="97" t="s">
        <v>77</v>
      </c>
      <c r="D32" s="44" t="s">
        <v>78</v>
      </c>
      <c r="E32" s="98" t="s">
        <v>79</v>
      </c>
      <c r="F32" s="38">
        <v>17.800999999999998</v>
      </c>
      <c r="G32" s="58"/>
      <c r="H32" s="58"/>
      <c r="I32" s="58"/>
      <c r="J32" s="58"/>
      <c r="K32" s="58"/>
      <c r="L32" s="58"/>
      <c r="M32" s="58">
        <v>8324</v>
      </c>
      <c r="N32" s="58"/>
      <c r="O32" s="58"/>
      <c r="P32" s="58"/>
      <c r="Q32" s="58"/>
      <c r="R32" s="58"/>
      <c r="S32" s="103">
        <f>SUM(L32:M32)</f>
        <v>8324</v>
      </c>
    </row>
    <row r="33" spans="1:20" s="8" customFormat="1" ht="15" hidden="1" x14ac:dyDescent="0.35">
      <c r="A33" s="50"/>
      <c r="B33" s="71"/>
      <c r="C33" s="41"/>
      <c r="D33" s="41"/>
      <c r="E33" s="43"/>
      <c r="F33" s="59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103">
        <f t="shared" si="0"/>
        <v>0</v>
      </c>
    </row>
    <row r="34" spans="1:20" s="8" customFormat="1" ht="15" hidden="1" x14ac:dyDescent="0.35">
      <c r="A34" s="54"/>
      <c r="B34" s="24"/>
      <c r="C34" s="22"/>
      <c r="D34" s="41"/>
      <c r="E34" s="22"/>
      <c r="F34" s="22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103">
        <f t="shared" si="0"/>
        <v>0</v>
      </c>
      <c r="T34" s="51"/>
    </row>
    <row r="35" spans="1:20" s="8" customFormat="1" ht="15" hidden="1" x14ac:dyDescent="0.35">
      <c r="A35" s="46" t="s">
        <v>22</v>
      </c>
      <c r="B35" s="24"/>
      <c r="C35" s="41"/>
      <c r="D35" s="48"/>
      <c r="E35" s="41"/>
      <c r="F35" s="24">
        <v>17.225000000000001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103">
        <f t="shared" si="0"/>
        <v>0</v>
      </c>
    </row>
    <row r="36" spans="1:20" s="8" customFormat="1" ht="15.5" hidden="1" x14ac:dyDescent="0.35">
      <c r="A36" s="37"/>
      <c r="B36" s="24"/>
      <c r="C36" s="65"/>
      <c r="D36" s="22"/>
      <c r="E36" s="65"/>
      <c r="F36" s="24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103">
        <f t="shared" si="0"/>
        <v>0</v>
      </c>
    </row>
    <row r="37" spans="1:20" s="8" customFormat="1" ht="15.5" hidden="1" x14ac:dyDescent="0.35">
      <c r="A37" s="16" t="s">
        <v>8</v>
      </c>
      <c r="B37" s="24"/>
      <c r="C37" s="65"/>
      <c r="D37" s="22"/>
      <c r="E37" s="65"/>
      <c r="F37" s="24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103">
        <f t="shared" si="0"/>
        <v>0</v>
      </c>
    </row>
    <row r="38" spans="1:20" s="66" customFormat="1" ht="15" hidden="1" x14ac:dyDescent="0.35">
      <c r="A38" s="22" t="s">
        <v>25</v>
      </c>
      <c r="B38" s="18"/>
      <c r="C38" s="21"/>
      <c r="D38" s="21"/>
      <c r="E38" s="18"/>
      <c r="F38" s="1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103">
        <f t="shared" si="0"/>
        <v>0</v>
      </c>
    </row>
    <row r="39" spans="1:20" s="8" customFormat="1" ht="15" hidden="1" x14ac:dyDescent="0.35">
      <c r="A39" s="42" t="s">
        <v>26</v>
      </c>
      <c r="B39" s="55"/>
      <c r="C39" s="44"/>
      <c r="D39" s="22"/>
      <c r="E39" s="22"/>
      <c r="F39" s="22">
        <v>17.245000000000001</v>
      </c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103">
        <f t="shared" si="0"/>
        <v>0</v>
      </c>
    </row>
    <row r="40" spans="1:20" s="66" customFormat="1" ht="15" hidden="1" x14ac:dyDescent="0.35">
      <c r="A40" s="42" t="s">
        <v>26</v>
      </c>
      <c r="B40" s="24"/>
      <c r="C40" s="44"/>
      <c r="D40" s="22"/>
      <c r="E40" s="22"/>
      <c r="F40" s="22">
        <v>17.245000000000001</v>
      </c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103">
        <f t="shared" ref="S40:S71" si="2">SUM(G40:G40)</f>
        <v>0</v>
      </c>
    </row>
    <row r="41" spans="1:20" s="66" customFormat="1" ht="15" hidden="1" x14ac:dyDescent="0.35">
      <c r="A41" s="42" t="s">
        <v>26</v>
      </c>
      <c r="B41" s="24"/>
      <c r="C41" s="44"/>
      <c r="D41" s="22"/>
      <c r="E41" s="22"/>
      <c r="F41" s="22">
        <v>17.245000000000001</v>
      </c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103">
        <f t="shared" si="2"/>
        <v>0</v>
      </c>
    </row>
    <row r="42" spans="1:20" s="66" customFormat="1" ht="15" hidden="1" x14ac:dyDescent="0.35">
      <c r="A42" s="54"/>
      <c r="B42" s="55"/>
      <c r="C42" s="22"/>
      <c r="D42" s="22"/>
      <c r="E42" s="22"/>
      <c r="F42" s="22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103">
        <f t="shared" si="2"/>
        <v>0</v>
      </c>
    </row>
    <row r="43" spans="1:20" s="66" customFormat="1" ht="15" hidden="1" x14ac:dyDescent="0.35">
      <c r="A43" s="54"/>
      <c r="B43" s="24"/>
      <c r="C43" s="22"/>
      <c r="D43" s="22"/>
      <c r="E43" s="22"/>
      <c r="F43" s="22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103">
        <f t="shared" si="2"/>
        <v>0</v>
      </c>
    </row>
    <row r="44" spans="1:20" s="8" customFormat="1" ht="15" hidden="1" x14ac:dyDescent="0.35">
      <c r="A44" s="54"/>
      <c r="B44" s="24"/>
      <c r="C44" s="22"/>
      <c r="D44" s="22"/>
      <c r="E44" s="22"/>
      <c r="F44" s="22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103">
        <f t="shared" si="2"/>
        <v>0</v>
      </c>
    </row>
    <row r="45" spans="1:20" s="7" customFormat="1" ht="14.5" hidden="1" x14ac:dyDescent="0.35">
      <c r="A45" s="16" t="s">
        <v>8</v>
      </c>
      <c r="B45" s="18"/>
      <c r="C45" s="19"/>
      <c r="D45" s="19"/>
      <c r="E45" s="20"/>
      <c r="F45" s="21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103">
        <f t="shared" si="2"/>
        <v>0</v>
      </c>
    </row>
    <row r="46" spans="1:20" s="7" customFormat="1" ht="14.5" hidden="1" x14ac:dyDescent="0.35">
      <c r="A46" s="22" t="s">
        <v>48</v>
      </c>
      <c r="B46" s="18"/>
      <c r="C46" s="19"/>
      <c r="D46" s="19"/>
      <c r="E46" s="20"/>
      <c r="F46" s="21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103">
        <f t="shared" si="2"/>
        <v>0</v>
      </c>
    </row>
    <row r="47" spans="1:20" s="8" customFormat="1" ht="15" hidden="1" x14ac:dyDescent="0.35">
      <c r="A47" s="92" t="s">
        <v>50</v>
      </c>
      <c r="B47" s="89" t="s">
        <v>51</v>
      </c>
      <c r="C47" s="44" t="s">
        <v>52</v>
      </c>
      <c r="D47" s="44" t="s">
        <v>53</v>
      </c>
      <c r="E47" s="44" t="s">
        <v>54</v>
      </c>
      <c r="F47" s="44">
        <v>17.225000000000001</v>
      </c>
      <c r="G47" s="58"/>
      <c r="H47" s="58"/>
      <c r="I47" s="58">
        <f>84755-1</f>
        <v>84754</v>
      </c>
      <c r="J47" s="58"/>
      <c r="K47" s="58"/>
      <c r="L47" s="58"/>
      <c r="M47" s="58"/>
      <c r="N47" s="58"/>
      <c r="O47" s="58"/>
      <c r="P47" s="58"/>
      <c r="Q47" s="58"/>
      <c r="R47" s="58"/>
      <c r="S47" s="103">
        <f>SUM(I47:J47)</f>
        <v>84754</v>
      </c>
    </row>
    <row r="48" spans="1:20" s="8" customFormat="1" ht="15" hidden="1" x14ac:dyDescent="0.35">
      <c r="A48" s="92" t="s">
        <v>50</v>
      </c>
      <c r="B48" s="79" t="s">
        <v>55</v>
      </c>
      <c r="C48" s="44" t="s">
        <v>52</v>
      </c>
      <c r="D48" s="44" t="s">
        <v>53</v>
      </c>
      <c r="E48" s="44" t="s">
        <v>54</v>
      </c>
      <c r="F48" s="44">
        <v>17.225000000000001</v>
      </c>
      <c r="G48" s="58"/>
      <c r="H48" s="58"/>
      <c r="I48" s="58">
        <v>1</v>
      </c>
      <c r="J48" s="58"/>
      <c r="K48" s="58"/>
      <c r="L48" s="58"/>
      <c r="M48" s="58"/>
      <c r="N48" s="58"/>
      <c r="O48" s="58"/>
      <c r="P48" s="58"/>
      <c r="Q48" s="58"/>
      <c r="R48" s="58"/>
      <c r="S48" s="103">
        <f>SUM(I48:J48)</f>
        <v>1</v>
      </c>
    </row>
    <row r="49" spans="1:20" s="8" customFormat="1" ht="15" hidden="1" x14ac:dyDescent="0.35">
      <c r="A49" s="82"/>
      <c r="B49" s="71"/>
      <c r="C49" s="44"/>
      <c r="D49" s="44"/>
      <c r="E49" s="44"/>
      <c r="F49" s="44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103">
        <f>SUM(I49:J49)</f>
        <v>0</v>
      </c>
      <c r="T49" s="85"/>
    </row>
    <row r="50" spans="1:20" s="8" customFormat="1" ht="15" hidden="1" x14ac:dyDescent="0.35">
      <c r="A50" s="42"/>
      <c r="B50" s="24"/>
      <c r="C50" s="41"/>
      <c r="D50" s="41"/>
      <c r="E50" s="43"/>
      <c r="F50" s="22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103">
        <f t="shared" si="2"/>
        <v>0</v>
      </c>
    </row>
    <row r="51" spans="1:20" s="66" customFormat="1" ht="15" x14ac:dyDescent="0.35">
      <c r="A51" s="9"/>
      <c r="B51" s="18"/>
      <c r="C51" s="19"/>
      <c r="D51" s="19"/>
      <c r="E51" s="19"/>
      <c r="F51" s="1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103">
        <f t="shared" si="2"/>
        <v>0</v>
      </c>
    </row>
    <row r="52" spans="1:20" s="66" customFormat="1" ht="15" x14ac:dyDescent="0.35">
      <c r="A52" s="16" t="s">
        <v>8</v>
      </c>
      <c r="B52" s="18"/>
      <c r="C52" s="19"/>
      <c r="D52" s="19"/>
      <c r="E52" s="19"/>
      <c r="F52" s="1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103">
        <f t="shared" si="2"/>
        <v>0</v>
      </c>
    </row>
    <row r="53" spans="1:20" s="66" customFormat="1" ht="15" x14ac:dyDescent="0.35">
      <c r="A53" s="22" t="s">
        <v>59</v>
      </c>
      <c r="B53" s="18"/>
      <c r="C53" s="19"/>
      <c r="D53" s="19"/>
      <c r="E53" s="19"/>
      <c r="F53" s="21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103">
        <f t="shared" si="2"/>
        <v>0</v>
      </c>
    </row>
    <row r="54" spans="1:20" s="8" customFormat="1" ht="15.5" hidden="1" x14ac:dyDescent="0.35">
      <c r="A54" s="93" t="s">
        <v>62</v>
      </c>
      <c r="B54" s="71" t="s">
        <v>63</v>
      </c>
      <c r="C54" s="44" t="s">
        <v>64</v>
      </c>
      <c r="D54" s="94" t="s">
        <v>65</v>
      </c>
      <c r="E54" s="94">
        <v>6501</v>
      </c>
      <c r="F54" s="71">
        <v>17.259</v>
      </c>
      <c r="G54" s="56"/>
      <c r="H54" s="56"/>
      <c r="I54" s="56"/>
      <c r="J54" s="56"/>
      <c r="K54" s="56">
        <f>1188909-1</f>
        <v>1188908</v>
      </c>
      <c r="L54" s="56"/>
      <c r="M54" s="56"/>
      <c r="N54" s="56"/>
      <c r="O54" s="56"/>
      <c r="P54" s="56"/>
      <c r="Q54" s="56"/>
      <c r="R54" s="56"/>
      <c r="S54" s="103">
        <f t="shared" si="2"/>
        <v>0</v>
      </c>
    </row>
    <row r="55" spans="1:20" s="8" customFormat="1" ht="15.5" hidden="1" x14ac:dyDescent="0.35">
      <c r="A55" s="93" t="s">
        <v>62</v>
      </c>
      <c r="B55" s="71" t="s">
        <v>66</v>
      </c>
      <c r="C55" s="44" t="s">
        <v>64</v>
      </c>
      <c r="D55" s="94" t="s">
        <v>65</v>
      </c>
      <c r="E55" s="94">
        <v>6501</v>
      </c>
      <c r="F55" s="71">
        <v>17.259</v>
      </c>
      <c r="G55" s="57"/>
      <c r="H55" s="57"/>
      <c r="I55" s="57"/>
      <c r="J55" s="57"/>
      <c r="K55" s="57">
        <v>1</v>
      </c>
      <c r="L55" s="57"/>
      <c r="M55" s="57"/>
      <c r="N55" s="57"/>
      <c r="O55" s="57"/>
      <c r="P55" s="57"/>
      <c r="Q55" s="57"/>
      <c r="R55" s="57"/>
      <c r="S55" s="103">
        <f t="shared" si="2"/>
        <v>0</v>
      </c>
    </row>
    <row r="56" spans="1:20" s="7" customFormat="1" ht="15.5" hidden="1" x14ac:dyDescent="0.35">
      <c r="A56" s="90" t="s">
        <v>88</v>
      </c>
      <c r="B56" s="71" t="s">
        <v>63</v>
      </c>
      <c r="C56" s="76" t="s">
        <v>89</v>
      </c>
      <c r="D56" s="96" t="s">
        <v>90</v>
      </c>
      <c r="E56" s="96">
        <v>6502</v>
      </c>
      <c r="F56" s="44">
        <v>17.257999999999999</v>
      </c>
      <c r="G56" s="58"/>
      <c r="H56" s="58"/>
      <c r="I56" s="58"/>
      <c r="J56" s="58"/>
      <c r="K56" s="58"/>
      <c r="L56" s="58"/>
      <c r="M56" s="58"/>
      <c r="N56" s="58"/>
      <c r="O56" s="58">
        <v>189278</v>
      </c>
      <c r="P56" s="58"/>
      <c r="Q56" s="58"/>
      <c r="R56" s="58"/>
      <c r="S56" s="103">
        <f>SUM(O56)</f>
        <v>189278</v>
      </c>
    </row>
    <row r="57" spans="1:20" s="8" customFormat="1" ht="15.5" hidden="1" x14ac:dyDescent="0.35">
      <c r="A57" s="90" t="s">
        <v>88</v>
      </c>
      <c r="B57" s="71" t="s">
        <v>66</v>
      </c>
      <c r="C57" s="76" t="s">
        <v>89</v>
      </c>
      <c r="D57" s="96" t="s">
        <v>90</v>
      </c>
      <c r="E57" s="96">
        <v>6502</v>
      </c>
      <c r="F57" s="44">
        <v>17.257999999999999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/>
      <c r="Q57" s="58"/>
      <c r="R57" s="58"/>
      <c r="S57" s="103">
        <f t="shared" ref="S57:S59" si="3">SUM(O57)</f>
        <v>1</v>
      </c>
    </row>
    <row r="58" spans="1:20" s="66" customFormat="1" ht="15.5" hidden="1" x14ac:dyDescent="0.35">
      <c r="A58" s="95" t="s">
        <v>68</v>
      </c>
      <c r="B58" s="71" t="s">
        <v>63</v>
      </c>
      <c r="C58" s="44" t="s">
        <v>69</v>
      </c>
      <c r="D58" s="96" t="s">
        <v>109</v>
      </c>
      <c r="E58" s="96">
        <v>6503</v>
      </c>
      <c r="F58" s="44">
        <v>17.277999999999999</v>
      </c>
      <c r="G58" s="56"/>
      <c r="H58" s="56"/>
      <c r="I58" s="56"/>
      <c r="J58" s="56"/>
      <c r="K58" s="56"/>
      <c r="L58" s="56">
        <f>207879-1</f>
        <v>207878</v>
      </c>
      <c r="M58" s="56"/>
      <c r="N58" s="56"/>
      <c r="O58" s="56"/>
      <c r="P58" s="56"/>
      <c r="Q58" s="56"/>
      <c r="R58" s="56"/>
      <c r="S58" s="103">
        <f t="shared" si="3"/>
        <v>0</v>
      </c>
    </row>
    <row r="59" spans="1:20" s="66" customFormat="1" ht="15.5" hidden="1" x14ac:dyDescent="0.35">
      <c r="A59" s="95" t="s">
        <v>68</v>
      </c>
      <c r="B59" s="71" t="s">
        <v>66</v>
      </c>
      <c r="C59" s="44" t="s">
        <v>69</v>
      </c>
      <c r="D59" s="96" t="s">
        <v>109</v>
      </c>
      <c r="E59" s="96">
        <v>6503</v>
      </c>
      <c r="F59" s="44">
        <v>17.277999999999999</v>
      </c>
      <c r="G59" s="56"/>
      <c r="H59" s="56"/>
      <c r="I59" s="56"/>
      <c r="J59" s="56"/>
      <c r="K59" s="56"/>
      <c r="L59" s="56">
        <v>1</v>
      </c>
      <c r="M59" s="56"/>
      <c r="N59" s="56"/>
      <c r="O59" s="56"/>
      <c r="P59" s="56"/>
      <c r="Q59" s="56"/>
      <c r="R59" s="56"/>
      <c r="S59" s="103">
        <f t="shared" si="3"/>
        <v>0</v>
      </c>
    </row>
    <row r="60" spans="1:20" s="66" customFormat="1" ht="15" x14ac:dyDescent="0.35">
      <c r="A60" s="42"/>
      <c r="B60" s="61"/>
      <c r="C60" s="59"/>
      <c r="D60" s="22"/>
      <c r="E60" s="24"/>
      <c r="F60" s="22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103">
        <f t="shared" si="2"/>
        <v>0</v>
      </c>
    </row>
    <row r="61" spans="1:20" s="66" customFormat="1" ht="15.5" x14ac:dyDescent="0.35">
      <c r="A61" s="95" t="s">
        <v>68</v>
      </c>
      <c r="B61" s="71" t="s">
        <v>107</v>
      </c>
      <c r="C61" s="44" t="s">
        <v>108</v>
      </c>
      <c r="D61" s="96" t="s">
        <v>109</v>
      </c>
      <c r="E61" s="94">
        <v>6503</v>
      </c>
      <c r="F61" s="44">
        <v>17.277999999999999</v>
      </c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>
        <f>825862-1</f>
        <v>825861</v>
      </c>
      <c r="S61" s="103">
        <f>SUM(Q61:R61)</f>
        <v>825861</v>
      </c>
    </row>
    <row r="62" spans="1:20" s="66" customFormat="1" ht="14" customHeight="1" x14ac:dyDescent="0.35">
      <c r="A62" s="95" t="s">
        <v>68</v>
      </c>
      <c r="B62" s="71" t="s">
        <v>66</v>
      </c>
      <c r="C62" s="44" t="s">
        <v>108</v>
      </c>
      <c r="D62" s="96" t="s">
        <v>109</v>
      </c>
      <c r="E62" s="94">
        <v>6503</v>
      </c>
      <c r="F62" s="44">
        <v>17.277999999999999</v>
      </c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>
        <v>1</v>
      </c>
      <c r="S62" s="103">
        <f>SUM(Q62:R62)</f>
        <v>1</v>
      </c>
      <c r="T62" s="69"/>
    </row>
    <row r="63" spans="1:20" s="8" customFormat="1" ht="15" x14ac:dyDescent="0.35">
      <c r="A63" s="42"/>
      <c r="B63" s="24"/>
      <c r="C63" s="67"/>
      <c r="D63" s="22"/>
      <c r="E63" s="24"/>
      <c r="F63" s="22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103">
        <f t="shared" si="2"/>
        <v>0</v>
      </c>
    </row>
    <row r="64" spans="1:20" s="8" customFormat="1" ht="15.5" hidden="1" x14ac:dyDescent="0.35">
      <c r="A64" s="95" t="s">
        <v>105</v>
      </c>
      <c r="B64" s="71" t="s">
        <v>104</v>
      </c>
      <c r="C64" s="44" t="s">
        <v>64</v>
      </c>
      <c r="D64" s="96" t="s">
        <v>65</v>
      </c>
      <c r="E64" s="71">
        <v>6407</v>
      </c>
      <c r="F64" s="71">
        <v>17.259</v>
      </c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>
        <v>15000</v>
      </c>
      <c r="R64" s="56"/>
      <c r="S64" s="103">
        <f>Q64</f>
        <v>15000</v>
      </c>
    </row>
    <row r="65" spans="1:20" s="8" customFormat="1" ht="15" x14ac:dyDescent="0.35">
      <c r="A65" s="42"/>
      <c r="B65" s="24"/>
      <c r="C65" s="67"/>
      <c r="D65" s="22"/>
      <c r="E65" s="24"/>
      <c r="F65" s="22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103">
        <f t="shared" si="2"/>
        <v>0</v>
      </c>
    </row>
    <row r="66" spans="1:20" s="8" customFormat="1" ht="15" x14ac:dyDescent="0.35">
      <c r="A66" s="42"/>
      <c r="B66" s="61"/>
      <c r="C66" s="59"/>
      <c r="D66" s="22"/>
      <c r="E66" s="24"/>
      <c r="F66" s="22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103">
        <f t="shared" si="2"/>
        <v>0</v>
      </c>
    </row>
    <row r="67" spans="1:20" s="8" customFormat="1" ht="15" x14ac:dyDescent="0.35">
      <c r="A67" s="42"/>
      <c r="B67" s="24"/>
      <c r="C67" s="59"/>
      <c r="D67" s="22"/>
      <c r="E67" s="24"/>
      <c r="F67" s="22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103">
        <f t="shared" si="2"/>
        <v>0</v>
      </c>
    </row>
    <row r="68" spans="1:20" s="8" customFormat="1" ht="15" x14ac:dyDescent="0.35">
      <c r="A68" s="42"/>
      <c r="B68" s="24"/>
      <c r="C68" s="59"/>
      <c r="D68" s="22"/>
      <c r="E68" s="24"/>
      <c r="F68" s="22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103">
        <f t="shared" si="2"/>
        <v>0</v>
      </c>
      <c r="T68" s="51"/>
    </row>
    <row r="69" spans="1:20" s="8" customFormat="1" ht="15" x14ac:dyDescent="0.35">
      <c r="A69" s="42"/>
      <c r="B69" s="24"/>
      <c r="C69" s="70"/>
      <c r="D69" s="22"/>
      <c r="E69" s="70"/>
      <c r="F69" s="22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103">
        <f t="shared" si="2"/>
        <v>0</v>
      </c>
    </row>
    <row r="70" spans="1:20" s="8" customFormat="1" ht="15" x14ac:dyDescent="0.35">
      <c r="A70" s="77"/>
      <c r="B70" s="78"/>
      <c r="C70" s="79"/>
      <c r="D70" s="80"/>
      <c r="E70" s="81"/>
      <c r="F70" s="81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103">
        <f t="shared" si="2"/>
        <v>0</v>
      </c>
    </row>
    <row r="71" spans="1:20" s="10" customFormat="1" ht="15" x14ac:dyDescent="0.35">
      <c r="A71" s="77"/>
      <c r="B71" s="71"/>
      <c r="C71" s="79"/>
      <c r="D71" s="80"/>
      <c r="E71" s="81"/>
      <c r="F71" s="81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103">
        <f t="shared" si="2"/>
        <v>0</v>
      </c>
    </row>
    <row r="72" spans="1:20" s="10" customFormat="1" ht="15" x14ac:dyDescent="0.35">
      <c r="A72" s="52"/>
      <c r="B72" s="24"/>
      <c r="C72" s="53"/>
      <c r="D72" s="44"/>
      <c r="E72" s="22"/>
      <c r="F72" s="44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103">
        <f>SUM(G72:G72)</f>
        <v>0</v>
      </c>
    </row>
    <row r="73" spans="1:20" s="10" customFormat="1" ht="15" x14ac:dyDescent="0.35">
      <c r="A73" s="52"/>
      <c r="B73" s="24"/>
      <c r="C73" s="53"/>
      <c r="D73" s="44"/>
      <c r="E73" s="22"/>
      <c r="F73" s="44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103">
        <f>SUM(G73:G73)</f>
        <v>0</v>
      </c>
    </row>
    <row r="74" spans="1:20" s="10" customFormat="1" ht="15" x14ac:dyDescent="0.35">
      <c r="A74" s="11"/>
      <c r="B74" s="26"/>
      <c r="C74" s="26"/>
      <c r="D74" s="21"/>
      <c r="E74" s="21"/>
      <c r="F74" s="21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103">
        <f>SUM(G74:G74)</f>
        <v>0</v>
      </c>
    </row>
    <row r="75" spans="1:20" s="10" customFormat="1" ht="18" x14ac:dyDescent="0.4">
      <c r="A75" s="12" t="s">
        <v>0</v>
      </c>
      <c r="B75" s="27"/>
      <c r="C75" s="28"/>
      <c r="D75" s="28"/>
      <c r="E75" s="28"/>
      <c r="F75" s="29"/>
      <c r="G75" s="60">
        <f>SUM(G27:G74)</f>
        <v>8624.0399999999972</v>
      </c>
      <c r="H75" s="60">
        <f>SUM(H28:H74)</f>
        <v>29500</v>
      </c>
      <c r="I75" s="60">
        <f>SUM(I46:I50)</f>
        <v>84755</v>
      </c>
      <c r="J75" s="60"/>
      <c r="K75" s="60">
        <f>SUM(K54:K74)</f>
        <v>1188909</v>
      </c>
      <c r="L75" s="60">
        <f>SUM(L58:L74)</f>
        <v>207879</v>
      </c>
      <c r="M75" s="60">
        <f>SUM(M30:M32)</f>
        <v>8324</v>
      </c>
      <c r="N75" s="60">
        <f>SUM(N7:N63)</f>
        <v>95000</v>
      </c>
      <c r="O75" s="60">
        <f>SUM(O52:O62)</f>
        <v>189279</v>
      </c>
      <c r="P75" s="60">
        <f>SUM(P12:P73)</f>
        <v>127014</v>
      </c>
      <c r="Q75" s="60">
        <f>SUM(Q63:Q71)</f>
        <v>15000</v>
      </c>
      <c r="R75" s="60">
        <f>SUM(R53:R68)</f>
        <v>825862</v>
      </c>
      <c r="S75" s="103"/>
    </row>
    <row r="76" spans="1:20" s="10" customFormat="1" ht="18" x14ac:dyDescent="0.4">
      <c r="A76" s="31"/>
      <c r="B76" s="32"/>
      <c r="C76" s="33"/>
      <c r="D76" s="33"/>
      <c r="E76" s="33"/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6"/>
    </row>
    <row r="77" spans="1:20" ht="15" x14ac:dyDescent="0.35">
      <c r="A77" s="39" t="s">
        <v>32</v>
      </c>
      <c r="B77" s="10"/>
    </row>
    <row r="78" spans="1:20" ht="14.5" hidden="1" x14ac:dyDescent="0.35">
      <c r="A78" s="39" t="s">
        <v>35</v>
      </c>
    </row>
    <row r="79" spans="1:20" ht="14.5" hidden="1" x14ac:dyDescent="0.35">
      <c r="A79" s="87" t="s">
        <v>36</v>
      </c>
    </row>
    <row r="80" spans="1:20" ht="14.5" hidden="1" x14ac:dyDescent="0.35">
      <c r="A80" s="39" t="s">
        <v>45</v>
      </c>
    </row>
    <row r="81" spans="1:1" ht="14.5" hidden="1" x14ac:dyDescent="0.35">
      <c r="A81" s="39" t="s">
        <v>46</v>
      </c>
    </row>
    <row r="82" spans="1:1" ht="14.5" hidden="1" x14ac:dyDescent="0.35">
      <c r="A82" s="39" t="s">
        <v>56</v>
      </c>
    </row>
    <row r="83" spans="1:1" ht="14.5" hidden="1" x14ac:dyDescent="0.35">
      <c r="A83" s="39" t="s">
        <v>57</v>
      </c>
    </row>
    <row r="84" spans="1:1" ht="14.5" hidden="1" x14ac:dyDescent="0.35">
      <c r="A84" s="39" t="s">
        <v>60</v>
      </c>
    </row>
    <row r="85" spans="1:1" ht="14.5" hidden="1" x14ac:dyDescent="0.35">
      <c r="A85" s="39" t="s">
        <v>61</v>
      </c>
    </row>
    <row r="86" spans="1:1" ht="14.5" hidden="1" x14ac:dyDescent="0.35">
      <c r="A86" s="39" t="s">
        <v>70</v>
      </c>
    </row>
    <row r="87" spans="1:1" ht="14.5" hidden="1" x14ac:dyDescent="0.35">
      <c r="A87" s="39" t="s">
        <v>71</v>
      </c>
    </row>
    <row r="88" spans="1:1" ht="14.5" hidden="1" x14ac:dyDescent="0.35">
      <c r="A88" s="39" t="s">
        <v>73</v>
      </c>
    </row>
    <row r="89" spans="1:1" ht="14.5" hidden="1" x14ac:dyDescent="0.35">
      <c r="A89" s="39" t="s">
        <v>74</v>
      </c>
    </row>
    <row r="90" spans="1:1" ht="14.5" hidden="1" x14ac:dyDescent="0.35">
      <c r="A90" s="39" t="s">
        <v>86</v>
      </c>
    </row>
    <row r="91" spans="1:1" ht="14.5" hidden="1" x14ac:dyDescent="0.35">
      <c r="A91" s="39" t="s">
        <v>87</v>
      </c>
    </row>
    <row r="92" spans="1:1" ht="14.5" hidden="1" x14ac:dyDescent="0.35">
      <c r="A92" s="39" t="s">
        <v>92</v>
      </c>
    </row>
    <row r="93" spans="1:1" ht="14.5" hidden="1" x14ac:dyDescent="0.35">
      <c r="A93" s="39" t="s">
        <v>91</v>
      </c>
    </row>
    <row r="94" spans="1:1" ht="14.5" hidden="1" x14ac:dyDescent="0.35">
      <c r="A94" s="39" t="s">
        <v>100</v>
      </c>
    </row>
    <row r="95" spans="1:1" ht="14.5" hidden="1" x14ac:dyDescent="0.35">
      <c r="A95" s="39" t="s">
        <v>99</v>
      </c>
    </row>
    <row r="96" spans="1:1" ht="14.5" hidden="1" x14ac:dyDescent="0.35">
      <c r="A96" s="39" t="s">
        <v>103</v>
      </c>
    </row>
    <row r="97" spans="1:4" ht="14.5" hidden="1" x14ac:dyDescent="0.35">
      <c r="A97" s="39" t="s">
        <v>102</v>
      </c>
    </row>
    <row r="98" spans="1:4" ht="14.5" x14ac:dyDescent="0.35">
      <c r="A98" s="39" t="s">
        <v>111</v>
      </c>
    </row>
    <row r="99" spans="1:4" ht="14.5" x14ac:dyDescent="0.35">
      <c r="A99" s="39" t="s">
        <v>110</v>
      </c>
    </row>
    <row r="100" spans="1:4" ht="18.5" x14ac:dyDescent="0.45">
      <c r="A100" s="39"/>
      <c r="B100" s="74"/>
      <c r="C100" s="73"/>
      <c r="D100" s="73"/>
    </row>
    <row r="101" spans="1:4" ht="14.5" x14ac:dyDescent="0.35">
      <c r="A101" s="30"/>
    </row>
    <row r="102" spans="1:4" ht="14.5" x14ac:dyDescent="0.35">
      <c r="A102" s="39"/>
    </row>
    <row r="103" spans="1:4" ht="14.5" x14ac:dyDescent="0.35">
      <c r="A103" s="39"/>
    </row>
    <row r="104" spans="1:4" ht="14.5" x14ac:dyDescent="0.35">
      <c r="A104" s="39"/>
    </row>
    <row r="105" spans="1:4" ht="14.5" x14ac:dyDescent="0.35">
      <c r="A105" s="39"/>
    </row>
    <row r="106" spans="1:4" ht="14.5" x14ac:dyDescent="0.35">
      <c r="A106" s="39"/>
    </row>
    <row r="107" spans="1:4" ht="14.5" x14ac:dyDescent="0.35">
      <c r="A107" s="39"/>
    </row>
    <row r="108" spans="1:4" ht="14.5" x14ac:dyDescent="0.35">
      <c r="A108" s="39"/>
    </row>
    <row r="109" spans="1:4" ht="14.5" x14ac:dyDescent="0.35">
      <c r="A109" s="39"/>
    </row>
    <row r="110" spans="1:4" ht="14.5" x14ac:dyDescent="0.35">
      <c r="A110" s="39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2022-12-08T19:17:15Z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