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WORCESTER/"/>
    </mc:Choice>
  </mc:AlternateContent>
  <xr:revisionPtr revIDLastSave="0" documentId="8_{DA45967C-1568-43AF-948A-5F08AE4E25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CENTRAL!$A$1:$G$80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8" i="2" l="1"/>
  <c r="W28" i="2"/>
  <c r="U78" i="2"/>
  <c r="W9" i="2"/>
  <c r="W62" i="2"/>
  <c r="T61" i="2"/>
  <c r="T78" i="2" s="1"/>
  <c r="S78" i="2"/>
  <c r="R64" i="2"/>
  <c r="W64" i="2" s="1"/>
  <c r="W65" i="2"/>
  <c r="Q78" i="2"/>
  <c r="W67" i="2"/>
  <c r="W15" i="2"/>
  <c r="W17" i="2"/>
  <c r="P14" i="2"/>
  <c r="W14" i="2" s="1"/>
  <c r="P16" i="2"/>
  <c r="W16" i="2" s="1"/>
  <c r="W57" i="2"/>
  <c r="W58" i="2"/>
  <c r="W59" i="2"/>
  <c r="W56" i="2"/>
  <c r="O78" i="2"/>
  <c r="N78" i="2"/>
  <c r="W8" i="2"/>
  <c r="M78" i="2"/>
  <c r="W32" i="2"/>
  <c r="L58" i="2"/>
  <c r="L78" i="2" s="1"/>
  <c r="K54" i="2"/>
  <c r="K78" i="2" s="1"/>
  <c r="W48" i="2"/>
  <c r="W49" i="2"/>
  <c r="I47" i="2"/>
  <c r="I78" i="2" s="1"/>
  <c r="H78" i="2"/>
  <c r="G78" i="2"/>
  <c r="W29" i="2"/>
  <c r="W30" i="2"/>
  <c r="W31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50" i="2"/>
  <c r="W51" i="2"/>
  <c r="W52" i="2"/>
  <c r="W53" i="2"/>
  <c r="W55" i="2"/>
  <c r="W63" i="2"/>
  <c r="W68" i="2"/>
  <c r="W69" i="2"/>
  <c r="W70" i="2"/>
  <c r="W71" i="2"/>
  <c r="W72" i="2"/>
  <c r="W73" i="2"/>
  <c r="W74" i="2"/>
  <c r="W75" i="2"/>
  <c r="W76" i="2"/>
  <c r="W27" i="2"/>
  <c r="W18" i="2"/>
  <c r="W19" i="2"/>
  <c r="W20" i="2"/>
  <c r="W21" i="2"/>
  <c r="W23" i="2"/>
  <c r="W24" i="2"/>
  <c r="W25" i="2"/>
  <c r="W26" i="2"/>
  <c r="W77" i="2"/>
  <c r="W10" i="2"/>
  <c r="W11" i="2"/>
  <c r="W12" i="2"/>
  <c r="W13" i="2"/>
  <c r="W66" i="2"/>
  <c r="W54" i="2"/>
  <c r="W22" i="2"/>
  <c r="W61" i="2" l="1"/>
  <c r="R78" i="2"/>
  <c r="P78" i="2"/>
  <c r="W47" i="2"/>
</calcChain>
</file>

<file path=xl/sharedStrings.xml><?xml version="1.0" encoding="utf-8"?>
<sst xmlns="http://schemas.openxmlformats.org/spreadsheetml/2006/main" count="195" uniqueCount="126">
  <si>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</si>
  <si>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</si>
  <si>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</si>
  <si>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</si>
  <si>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</si>
  <si>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</si>
  <si>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</si>
  <si>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</si>
  <si>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</si>
  <si>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</si>
  <si>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</si>
  <si>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</si>
  <si>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</si>
  <si>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</si>
  <si>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</si>
  <si>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</si>
  <si>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</si>
  <si>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</si>
  <si>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</si>
  <si>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</si>
  <si>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</si>
  <si>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</si>
  <si>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UI HEARINGS</t>
  </si>
  <si>
    <t>MA COMMISSION FOR THE BLIND</t>
  </si>
  <si>
    <t>ALLOCATION FOR UI SERVICES</t>
  </si>
  <si>
    <t>CT EOL 21CCWORCTRADE</t>
  </si>
  <si>
    <t>TRADE</t>
  </si>
  <si>
    <t>N.A</t>
  </si>
  <si>
    <t>DTA</t>
  </si>
  <si>
    <t>MA REHAB COMMISSION (SERVICE DATE 7.1.2020-9.30.2021)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</si>
  <si>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</si>
  <si>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</si>
  <si>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</si>
  <si>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</si>
  <si>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</si>
  <si>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</si>
  <si>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</si>
  <si>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</si>
  <si>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</si>
  <si>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</si>
  <si>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</si>
  <si>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</si>
  <si>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</si>
  <si>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</si>
  <si>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</si>
  <si>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</si>
  <si>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</si>
  <si>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</si>
  <si>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</si>
  <si>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</si>
  <si>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</si>
  <si>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</si>
  <si>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</si>
  <si>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</si>
  <si>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</si>
  <si>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</si>
  <si>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</si>
  <si>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</si>
  <si>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</si>
  <si>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</si>
  <si>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</si>
  <si>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</si>
  <si>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</si>
  <si>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</si>
  <si>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</si>
  <si>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</si>
  <si>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</si>
  <si>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</si>
  <si>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</si>
  <si>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</si>
  <si>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</si>
  <si>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</si>
  <si>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</si>
  <si>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</si>
  <si>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</si>
  <si>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</si>
  <si>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</si>
  <si>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</si>
  <si>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</si>
  <si>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</si>
  <si>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</si>
  <si>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</si>
  <si>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</si>
  <si>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</si>
  <si>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</si>
  <si>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</si>
  <si>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</si>
  <si>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</si>
  <si>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</si>
  <si>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</si>
  <si>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</si>
  <si>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</si>
  <si>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</si>
  <si>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</si>
  <si>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</si>
  <si>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</si>
  <si>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</si>
  <si>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</si>
  <si>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</si>
  <si>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</si>
  <si>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</si>
  <si>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</si>
  <si>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</si>
  <si>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</si>
  <si>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</si>
  <si>
    <t>BUDGET #10 FY23</t>
  </si>
  <si>
    <t>OCTOBER 1, 2022-JUNE 30,  2023</t>
  </si>
  <si>
    <t>FWIADWK23B</t>
  </si>
  <si>
    <t>7003-1778</t>
  </si>
  <si>
    <t>TO ADD FY23 DISLOCATED WORKER FUND</t>
  </si>
  <si>
    <t>BUDGET #10 FY23 DECEMBER 8, 2022</t>
  </si>
  <si>
    <t>TO ADD FY23 STATE ONE STOP FUND</t>
  </si>
  <si>
    <t>BUDGET #11 FY23</t>
  </si>
  <si>
    <t>STOSCC2023</t>
  </si>
  <si>
    <t>7003-0803</t>
  </si>
  <si>
    <t>K284</t>
  </si>
  <si>
    <t>BUDGET #11 FY23 DECEMBER 13, 2022</t>
  </si>
  <si>
    <t>BUDGET #12 FY23</t>
  </si>
  <si>
    <t>FWIAADT23B</t>
  </si>
  <si>
    <t>TO ADD FY23 ADULT FUNDS</t>
  </si>
  <si>
    <t>BUDGET #12 FY23 DECEMBER 19, 2022</t>
  </si>
  <si>
    <t>BUDGET #13 FY23</t>
  </si>
  <si>
    <t>BUDGET #13 FY23 JANUARY 10, 2023</t>
  </si>
  <si>
    <t>BUDGET #14 FY23</t>
  </si>
  <si>
    <t>TO INCREASE WPP PROGRAM</t>
  </si>
  <si>
    <t>BUDGET #14 FY23 JANUARY 12,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</si>
</sst>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6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7" fillId="0" borderId="0" xfId="0" applyNumberFormat="1" applyFont="1"/>
    <xf numFmtId="0" fontId="15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top" readingOrder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9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0" fillId="0" borderId="3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23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9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44" fontId="12" fillId="0" borderId="1" xfId="1" applyFont="1" applyFill="1" applyBorder="1"/>
    <xf numFmtId="0" fontId="24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3"/>
  <sheetViews>
    <sheetView tabSelected="1" zoomScale="110" zoomScaleNormal="110" workbookViewId="0">
      <selection activeCell="A112" sqref="A112"/>
    </sheetView>
  </sheetViews>
  <sheetFormatPr defaultColWidth="9.1796875" defaultRowHeight="12" x14ac:dyDescent="0.3"/>
  <cols>
    <col min="1" max="1" width="64.17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8" width="15.54296875" style="2" hidden="1" customWidth="1"/>
    <col min="9" max="9" width="17.26953125" style="2" hidden="1" customWidth="1"/>
    <col min="10" max="10" width="15.54296875" style="2" hidden="1" customWidth="1"/>
    <col min="11" max="18" width="16.81640625" style="2" hidden="1" customWidth="1"/>
    <col min="19" max="19" width="15" style="2" hidden="1" customWidth="1"/>
    <col min="20" max="21" width="16.81640625" style="2" hidden="1" customWidth="1"/>
    <col min="22" max="22" width="16.81640625" style="2" customWidth="1"/>
    <col min="23" max="23" width="13.81640625" style="3" hidden="1" customWidth="1"/>
    <col min="24" max="24" width="13.26953125" style="3" bestFit="1" customWidth="1"/>
    <col min="25" max="16384" width="9.1796875" style="3"/>
  </cols>
  <sheetData>
    <row r="1" spans="1:23" ht="20.5" x14ac:dyDescent="0.45">
      <c r="A1" s="3" t="s">
        <v>10</v>
      </c>
      <c r="B1" s="86" t="s">
        <v>9</v>
      </c>
      <c r="C1" s="87"/>
      <c r="D1" s="87"/>
      <c r="E1" s="87"/>
      <c r="F1" s="87"/>
      <c r="G1" s="87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23" ht="20.5" x14ac:dyDescent="0.45">
      <c r="B2" s="11"/>
      <c r="C2" s="11"/>
      <c r="D2" s="11"/>
      <c r="E2" s="12"/>
      <c r="F2" s="12"/>
    </row>
    <row r="3" spans="1:23" ht="20.5" x14ac:dyDescent="0.45">
      <c r="A3" s="4" t="s">
        <v>11</v>
      </c>
      <c r="B3" s="11" t="s">
        <v>7</v>
      </c>
      <c r="C3" s="1"/>
    </row>
    <row r="4" spans="1:23" ht="21" thickBot="1" x14ac:dyDescent="0.5">
      <c r="A4" s="4"/>
      <c r="B4" s="5"/>
      <c r="C4" s="1"/>
    </row>
    <row r="5" spans="1:23" s="15" customFormat="1" ht="29.5" thickBot="1" x14ac:dyDescent="0.4">
      <c r="A5" s="13"/>
      <c r="B5" s="14" t="s">
        <v>2</v>
      </c>
      <c r="C5" s="14" t="s">
        <v>3</v>
      </c>
      <c r="D5" s="14" t="s">
        <v>4</v>
      </c>
      <c r="E5" s="14" t="s">
        <v>5</v>
      </c>
      <c r="F5" s="14" t="s">
        <v>1</v>
      </c>
      <c r="G5" s="14" t="s">
        <v>34</v>
      </c>
      <c r="H5" s="77" t="s">
        <v>46</v>
      </c>
      <c r="I5" s="77" t="s">
        <v>48</v>
      </c>
      <c r="J5" s="14"/>
      <c r="K5" s="77" t="s">
        <v>57</v>
      </c>
      <c r="L5" s="77" t="s">
        <v>66</v>
      </c>
      <c r="M5" s="77" t="s">
        <v>71</v>
      </c>
      <c r="N5" s="77" t="s">
        <v>80</v>
      </c>
      <c r="O5" s="77" t="s">
        <v>92</v>
      </c>
      <c r="P5" s="77" t="s">
        <v>93</v>
      </c>
      <c r="Q5" s="77" t="s">
        <v>100</v>
      </c>
      <c r="R5" s="77" t="s">
        <v>105</v>
      </c>
      <c r="S5" s="77" t="s">
        <v>112</v>
      </c>
      <c r="T5" s="77" t="s">
        <v>117</v>
      </c>
      <c r="U5" s="77" t="s">
        <v>121</v>
      </c>
      <c r="V5" s="77" t="s">
        <v>123</v>
      </c>
      <c r="W5" s="34" t="s">
        <v>6</v>
      </c>
    </row>
    <row r="6" spans="1:23" s="6" customFormat="1" ht="14.5" hidden="1" x14ac:dyDescent="0.35">
      <c r="A6" s="14" t="s">
        <v>8</v>
      </c>
      <c r="B6" s="16"/>
      <c r="C6" s="17"/>
      <c r="D6" s="17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21"/>
    </row>
    <row r="7" spans="1:23" s="7" customFormat="1" ht="15" hidden="1" x14ac:dyDescent="0.35">
      <c r="A7" s="20" t="s">
        <v>81</v>
      </c>
      <c r="B7" s="16"/>
      <c r="C7" s="17"/>
      <c r="D7" s="17"/>
      <c r="E7" s="18"/>
      <c r="F7" s="19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1"/>
    </row>
    <row r="8" spans="1:23" s="7" customFormat="1" ht="15" hidden="1" x14ac:dyDescent="0.35">
      <c r="A8" s="35" t="s">
        <v>12</v>
      </c>
      <c r="B8" s="22" t="s">
        <v>50</v>
      </c>
      <c r="C8" s="60" t="s">
        <v>82</v>
      </c>
      <c r="D8" s="82" t="s">
        <v>83</v>
      </c>
      <c r="E8" s="83" t="s">
        <v>84</v>
      </c>
      <c r="F8" s="20" t="s">
        <v>27</v>
      </c>
      <c r="G8" s="23"/>
      <c r="H8" s="23"/>
      <c r="I8" s="23"/>
      <c r="J8" s="23"/>
      <c r="K8" s="23"/>
      <c r="L8" s="23"/>
      <c r="M8" s="23"/>
      <c r="N8" s="52">
        <v>95000</v>
      </c>
      <c r="O8" s="52"/>
      <c r="P8" s="52"/>
      <c r="Q8" s="52"/>
      <c r="R8" s="52"/>
      <c r="S8" s="52"/>
      <c r="T8" s="52"/>
      <c r="U8" s="52"/>
      <c r="V8" s="52"/>
      <c r="W8" s="84">
        <f>SUM(N8)</f>
        <v>95000</v>
      </c>
    </row>
    <row r="9" spans="1:23" s="7" customFormat="1" ht="15.5" hidden="1" thickBot="1" x14ac:dyDescent="0.4">
      <c r="A9" s="39" t="s">
        <v>14</v>
      </c>
      <c r="B9" s="76" t="s">
        <v>50</v>
      </c>
      <c r="C9" s="85" t="s">
        <v>113</v>
      </c>
      <c r="D9" s="82" t="s">
        <v>114</v>
      </c>
      <c r="E9" s="82" t="s">
        <v>115</v>
      </c>
      <c r="F9" s="22" t="s">
        <v>13</v>
      </c>
      <c r="G9" s="23"/>
      <c r="H9" s="23"/>
      <c r="I9" s="23"/>
      <c r="J9" s="23"/>
      <c r="K9" s="23"/>
      <c r="L9" s="23"/>
      <c r="M9" s="23"/>
      <c r="N9" s="52"/>
      <c r="O9" s="52"/>
      <c r="P9" s="52"/>
      <c r="Q9" s="52"/>
      <c r="R9" s="52"/>
      <c r="S9" s="52">
        <v>556291.5</v>
      </c>
      <c r="T9" s="52"/>
      <c r="U9" s="52">
        <v>556291.5</v>
      </c>
      <c r="V9" s="52"/>
      <c r="W9" s="84">
        <f>SUM(S9:U9)</f>
        <v>1112583</v>
      </c>
    </row>
    <row r="10" spans="1:23" s="7" customFormat="1" ht="15.5" hidden="1" thickTop="1" x14ac:dyDescent="0.35">
      <c r="A10" s="39"/>
      <c r="B10" s="22"/>
      <c r="C10" s="20"/>
      <c r="D10" s="20"/>
      <c r="E10" s="20"/>
      <c r="F10" s="22"/>
      <c r="G10" s="23"/>
      <c r="H10" s="23"/>
      <c r="I10" s="23"/>
      <c r="J10" s="23"/>
      <c r="K10" s="23"/>
      <c r="L10" s="23"/>
      <c r="M10" s="23"/>
      <c r="N10" s="52"/>
      <c r="O10" s="52"/>
      <c r="P10" s="52"/>
      <c r="Q10" s="52"/>
      <c r="R10" s="52"/>
      <c r="S10" s="52"/>
      <c r="T10" s="52"/>
      <c r="U10" s="52"/>
      <c r="V10" s="52"/>
      <c r="W10" s="84">
        <f t="shared" ref="W10:W39" si="0">SUM(G10:G10)</f>
        <v>0</v>
      </c>
    </row>
    <row r="11" spans="1:23" s="7" customFormat="1" ht="15" hidden="1" x14ac:dyDescent="0.35">
      <c r="A11" s="39"/>
      <c r="B11" s="22"/>
      <c r="C11" s="36"/>
      <c r="D11" s="36"/>
      <c r="E11" s="36"/>
      <c r="F11" s="22"/>
      <c r="G11" s="23"/>
      <c r="H11" s="23"/>
      <c r="I11" s="23"/>
      <c r="J11" s="23"/>
      <c r="K11" s="23"/>
      <c r="L11" s="23"/>
      <c r="M11" s="23"/>
      <c r="N11" s="52"/>
      <c r="O11" s="52"/>
      <c r="P11" s="52"/>
      <c r="Q11" s="52"/>
      <c r="R11" s="52"/>
      <c r="S11" s="52"/>
      <c r="T11" s="52"/>
      <c r="U11" s="52"/>
      <c r="V11" s="52"/>
      <c r="W11" s="84">
        <f t="shared" si="0"/>
        <v>0</v>
      </c>
    </row>
    <row r="12" spans="1:23" s="7" customFormat="1" ht="15" x14ac:dyDescent="0.35">
      <c r="A12" s="14" t="s">
        <v>8</v>
      </c>
      <c r="B12" s="22"/>
      <c r="C12" s="36"/>
      <c r="D12" s="36"/>
      <c r="E12" s="36"/>
      <c r="F12" s="22"/>
      <c r="G12" s="23"/>
      <c r="H12" s="23"/>
      <c r="I12" s="23"/>
      <c r="J12" s="23"/>
      <c r="K12" s="23"/>
      <c r="L12" s="23"/>
      <c r="M12" s="23"/>
      <c r="N12" s="52"/>
      <c r="O12" s="52"/>
      <c r="P12" s="52"/>
      <c r="Q12" s="52"/>
      <c r="R12" s="52"/>
      <c r="S12" s="52"/>
      <c r="T12" s="52"/>
      <c r="U12" s="52"/>
      <c r="V12" s="52"/>
      <c r="W12" s="84">
        <f t="shared" si="0"/>
        <v>0</v>
      </c>
    </row>
    <row r="13" spans="1:23" s="7" customFormat="1" ht="15" x14ac:dyDescent="0.35">
      <c r="A13" s="20" t="s">
        <v>33</v>
      </c>
      <c r="B13" s="22"/>
      <c r="C13" s="36"/>
      <c r="D13" s="36"/>
      <c r="E13" s="36"/>
      <c r="F13" s="22"/>
      <c r="G13" s="23"/>
      <c r="H13" s="23"/>
      <c r="I13" s="23"/>
      <c r="J13" s="23"/>
      <c r="K13" s="23"/>
      <c r="L13" s="23"/>
      <c r="M13" s="23"/>
      <c r="N13" s="52"/>
      <c r="O13" s="52"/>
      <c r="P13" s="52"/>
      <c r="Q13" s="52"/>
      <c r="R13" s="52"/>
      <c r="S13" s="52"/>
      <c r="T13" s="52"/>
      <c r="U13" s="52"/>
      <c r="V13" s="52"/>
      <c r="W13" s="84">
        <f t="shared" si="0"/>
        <v>0</v>
      </c>
    </row>
    <row r="14" spans="1:23" s="7" customFormat="1" ht="15" hidden="1" x14ac:dyDescent="0.35">
      <c r="A14" s="33" t="s">
        <v>15</v>
      </c>
      <c r="B14" s="22" t="s">
        <v>62</v>
      </c>
      <c r="C14" s="20" t="s">
        <v>94</v>
      </c>
      <c r="D14" s="20" t="s">
        <v>95</v>
      </c>
      <c r="E14" s="20" t="s">
        <v>96</v>
      </c>
      <c r="F14" s="22">
        <v>17.207000000000001</v>
      </c>
      <c r="G14" s="23"/>
      <c r="H14" s="23"/>
      <c r="I14" s="23"/>
      <c r="J14" s="23"/>
      <c r="K14" s="23"/>
      <c r="L14" s="23"/>
      <c r="M14" s="23"/>
      <c r="N14" s="52"/>
      <c r="O14" s="52"/>
      <c r="P14" s="52">
        <f>48000-1</f>
        <v>47999</v>
      </c>
      <c r="Q14" s="52"/>
      <c r="R14" s="52"/>
      <c r="S14" s="52"/>
      <c r="T14" s="52"/>
      <c r="U14" s="52"/>
      <c r="V14" s="52"/>
      <c r="W14" s="84">
        <f>SUM(P14)</f>
        <v>47999</v>
      </c>
    </row>
    <row r="15" spans="1:23" s="7" customFormat="1" ht="15" hidden="1" x14ac:dyDescent="0.35">
      <c r="A15" s="33" t="s">
        <v>15</v>
      </c>
      <c r="B15" s="22" t="s">
        <v>65</v>
      </c>
      <c r="C15" s="20" t="s">
        <v>94</v>
      </c>
      <c r="D15" s="20" t="s">
        <v>95</v>
      </c>
      <c r="E15" s="20" t="s">
        <v>96</v>
      </c>
      <c r="F15" s="22">
        <v>17.207000000000001</v>
      </c>
      <c r="G15" s="23"/>
      <c r="H15" s="23"/>
      <c r="I15" s="23"/>
      <c r="J15" s="23"/>
      <c r="K15" s="23"/>
      <c r="L15" s="23"/>
      <c r="M15" s="23"/>
      <c r="N15" s="52"/>
      <c r="O15" s="52"/>
      <c r="P15" s="52">
        <v>1</v>
      </c>
      <c r="Q15" s="52"/>
      <c r="R15" s="52"/>
      <c r="S15" s="52"/>
      <c r="T15" s="52"/>
      <c r="U15" s="52"/>
      <c r="V15" s="52"/>
      <c r="W15" s="84">
        <f t="shared" ref="W15:W17" si="1">SUM(P15)</f>
        <v>1</v>
      </c>
    </row>
    <row r="16" spans="1:23" s="7" customFormat="1" ht="15" hidden="1" x14ac:dyDescent="0.35">
      <c r="A16" s="33" t="s">
        <v>16</v>
      </c>
      <c r="B16" s="22" t="s">
        <v>62</v>
      </c>
      <c r="C16" s="20" t="s">
        <v>94</v>
      </c>
      <c r="D16" s="20" t="s">
        <v>95</v>
      </c>
      <c r="E16" s="20" t="s">
        <v>97</v>
      </c>
      <c r="F16" s="22" t="s">
        <v>17</v>
      </c>
      <c r="G16" s="23"/>
      <c r="H16" s="23"/>
      <c r="I16" s="23"/>
      <c r="J16" s="23"/>
      <c r="K16" s="23"/>
      <c r="L16" s="23"/>
      <c r="M16" s="23"/>
      <c r="N16" s="52"/>
      <c r="O16" s="52"/>
      <c r="P16" s="52">
        <f>79014-1</f>
        <v>79013</v>
      </c>
      <c r="Q16" s="52"/>
      <c r="R16" s="52"/>
      <c r="S16" s="52"/>
      <c r="T16" s="52"/>
      <c r="U16" s="52"/>
      <c r="V16" s="52"/>
      <c r="W16" s="84">
        <f t="shared" si="1"/>
        <v>79013</v>
      </c>
    </row>
    <row r="17" spans="1:23" s="7" customFormat="1" ht="15" hidden="1" x14ac:dyDescent="0.35">
      <c r="A17" s="33" t="s">
        <v>16</v>
      </c>
      <c r="B17" s="22" t="s">
        <v>65</v>
      </c>
      <c r="C17" s="20" t="s">
        <v>94</v>
      </c>
      <c r="D17" s="20" t="s">
        <v>95</v>
      </c>
      <c r="E17" s="20" t="s">
        <v>97</v>
      </c>
      <c r="F17" s="22" t="s">
        <v>17</v>
      </c>
      <c r="G17" s="23"/>
      <c r="H17" s="23"/>
      <c r="I17" s="23"/>
      <c r="J17" s="23"/>
      <c r="K17" s="23"/>
      <c r="L17" s="23"/>
      <c r="M17" s="23"/>
      <c r="N17" s="52"/>
      <c r="O17" s="52"/>
      <c r="P17" s="52">
        <v>1</v>
      </c>
      <c r="Q17" s="52"/>
      <c r="R17" s="52"/>
      <c r="S17" s="52"/>
      <c r="T17" s="52"/>
      <c r="U17" s="52"/>
      <c r="V17" s="52"/>
      <c r="W17" s="84">
        <f t="shared" si="1"/>
        <v>1</v>
      </c>
    </row>
    <row r="18" spans="1:23" s="7" customFormat="1" ht="15" hidden="1" x14ac:dyDescent="0.35">
      <c r="A18" s="40" t="s">
        <v>18</v>
      </c>
      <c r="B18" s="22"/>
      <c r="C18" s="20"/>
      <c r="D18" s="34"/>
      <c r="E18" s="20"/>
      <c r="F18" s="41" t="s">
        <v>19</v>
      </c>
      <c r="G18" s="23"/>
      <c r="H18" s="23"/>
      <c r="I18" s="23"/>
      <c r="J18" s="23"/>
      <c r="K18" s="23"/>
      <c r="L18" s="23"/>
      <c r="M18" s="23"/>
      <c r="N18" s="52"/>
      <c r="O18" s="52"/>
      <c r="P18" s="52"/>
      <c r="Q18" s="52"/>
      <c r="R18" s="52"/>
      <c r="S18" s="52"/>
      <c r="T18" s="52"/>
      <c r="U18" s="52"/>
      <c r="V18" s="52"/>
      <c r="W18" s="84">
        <f t="shared" si="0"/>
        <v>0</v>
      </c>
    </row>
    <row r="19" spans="1:23" s="7" customFormat="1" ht="15" hidden="1" x14ac:dyDescent="0.35">
      <c r="A19" s="40" t="s">
        <v>20</v>
      </c>
      <c r="B19" s="22"/>
      <c r="C19" s="20"/>
      <c r="D19" s="20"/>
      <c r="E19" s="20"/>
      <c r="F19" s="22" t="s">
        <v>13</v>
      </c>
      <c r="G19" s="23"/>
      <c r="H19" s="23"/>
      <c r="I19" s="23"/>
      <c r="J19" s="23"/>
      <c r="K19" s="23"/>
      <c r="L19" s="23"/>
      <c r="M19" s="23"/>
      <c r="N19" s="52"/>
      <c r="O19" s="52"/>
      <c r="P19" s="52"/>
      <c r="Q19" s="52"/>
      <c r="R19" s="52"/>
      <c r="S19" s="52"/>
      <c r="T19" s="52"/>
      <c r="U19" s="52"/>
      <c r="V19" s="52"/>
      <c r="W19" s="84">
        <f t="shared" si="0"/>
        <v>0</v>
      </c>
    </row>
    <row r="20" spans="1:23" s="7" customFormat="1" ht="15" hidden="1" x14ac:dyDescent="0.35">
      <c r="A20" s="40" t="s">
        <v>21</v>
      </c>
      <c r="B20" s="22"/>
      <c r="C20" s="20"/>
      <c r="D20" s="20"/>
      <c r="E20" s="20"/>
      <c r="F20" s="22" t="s">
        <v>13</v>
      </c>
      <c r="G20" s="23"/>
      <c r="H20" s="23"/>
      <c r="I20" s="23"/>
      <c r="J20" s="23"/>
      <c r="K20" s="23"/>
      <c r="L20" s="23"/>
      <c r="M20" s="23"/>
      <c r="N20" s="52"/>
      <c r="O20" s="52"/>
      <c r="P20" s="52"/>
      <c r="Q20" s="52"/>
      <c r="R20" s="52"/>
      <c r="S20" s="52"/>
      <c r="T20" s="52"/>
      <c r="U20" s="52"/>
      <c r="V20" s="52"/>
      <c r="W20" s="84">
        <f t="shared" si="0"/>
        <v>0</v>
      </c>
    </row>
    <row r="21" spans="1:23" s="7" customFormat="1" ht="15.5" hidden="1" x14ac:dyDescent="0.35">
      <c r="A21" s="40" t="s">
        <v>23</v>
      </c>
      <c r="B21" s="56"/>
      <c r="C21" s="66"/>
      <c r="D21" s="57"/>
      <c r="E21" s="57"/>
      <c r="F21" s="41" t="s">
        <v>13</v>
      </c>
      <c r="G21" s="23"/>
      <c r="H21" s="23"/>
      <c r="I21" s="23"/>
      <c r="J21" s="23"/>
      <c r="K21" s="23"/>
      <c r="L21" s="23"/>
      <c r="M21" s="23"/>
      <c r="N21" s="52"/>
      <c r="O21" s="52"/>
      <c r="P21" s="52"/>
      <c r="Q21" s="52"/>
      <c r="R21" s="52"/>
      <c r="S21" s="52"/>
      <c r="T21" s="52"/>
      <c r="U21" s="52"/>
      <c r="V21" s="52"/>
      <c r="W21" s="84">
        <f t="shared" si="0"/>
        <v>0</v>
      </c>
    </row>
    <row r="22" spans="1:23" s="7" customFormat="1" ht="15" hidden="1" x14ac:dyDescent="0.35">
      <c r="A22" s="33" t="s">
        <v>29</v>
      </c>
      <c r="B22" s="54"/>
      <c r="C22" s="67"/>
      <c r="D22" s="55"/>
      <c r="E22" s="67"/>
      <c r="F22" s="41" t="s">
        <v>13</v>
      </c>
      <c r="G22" s="23"/>
      <c r="H22" s="23"/>
      <c r="I22" s="23"/>
      <c r="J22" s="23"/>
      <c r="K22" s="23"/>
      <c r="L22" s="23"/>
      <c r="M22" s="23"/>
      <c r="N22" s="52"/>
      <c r="O22" s="52"/>
      <c r="P22" s="52"/>
      <c r="Q22" s="52"/>
      <c r="R22" s="52"/>
      <c r="S22" s="52"/>
      <c r="T22" s="52"/>
      <c r="U22" s="52"/>
      <c r="V22" s="52"/>
      <c r="W22" s="84">
        <f t="shared" si="0"/>
        <v>0</v>
      </c>
    </row>
    <row r="23" spans="1:23" s="7" customFormat="1" ht="15" hidden="1" x14ac:dyDescent="0.35">
      <c r="A23" s="33" t="s">
        <v>29</v>
      </c>
      <c r="B23" s="54"/>
      <c r="C23" s="67"/>
      <c r="D23" s="55"/>
      <c r="E23" s="67"/>
      <c r="F23" s="41" t="s">
        <v>13</v>
      </c>
      <c r="G23" s="23"/>
      <c r="H23" s="23"/>
      <c r="I23" s="23"/>
      <c r="J23" s="23"/>
      <c r="K23" s="23"/>
      <c r="L23" s="23"/>
      <c r="M23" s="23"/>
      <c r="N23" s="52"/>
      <c r="O23" s="52"/>
      <c r="P23" s="52"/>
      <c r="Q23" s="52"/>
      <c r="R23" s="52"/>
      <c r="S23" s="52"/>
      <c r="T23" s="52"/>
      <c r="U23" s="52"/>
      <c r="V23" s="52"/>
      <c r="W23" s="84">
        <f t="shared" si="0"/>
        <v>0</v>
      </c>
    </row>
    <row r="24" spans="1:23" s="7" customFormat="1" ht="15" hidden="1" x14ac:dyDescent="0.35">
      <c r="A24" s="37" t="s">
        <v>24</v>
      </c>
      <c r="B24" s="22"/>
      <c r="C24" s="67"/>
      <c r="D24" s="34"/>
      <c r="E24" s="20"/>
      <c r="F24" s="22" t="s">
        <v>17</v>
      </c>
      <c r="G24" s="23"/>
      <c r="H24" s="23"/>
      <c r="I24" s="23"/>
      <c r="J24" s="23"/>
      <c r="K24" s="23"/>
      <c r="L24" s="23"/>
      <c r="M24" s="23"/>
      <c r="N24" s="52"/>
      <c r="O24" s="52"/>
      <c r="P24" s="52"/>
      <c r="Q24" s="52"/>
      <c r="R24" s="52"/>
      <c r="S24" s="52"/>
      <c r="T24" s="52"/>
      <c r="U24" s="52"/>
      <c r="V24" s="52"/>
      <c r="W24" s="84">
        <f t="shared" si="0"/>
        <v>0</v>
      </c>
    </row>
    <row r="25" spans="1:23" s="7" customFormat="1" ht="15" hidden="1" x14ac:dyDescent="0.35">
      <c r="A25" s="40" t="s">
        <v>28</v>
      </c>
      <c r="B25" s="22"/>
      <c r="C25" s="67"/>
      <c r="D25" s="34"/>
      <c r="E25" s="20"/>
      <c r="F25" s="22" t="s">
        <v>13</v>
      </c>
      <c r="G25" s="23"/>
      <c r="H25" s="23"/>
      <c r="I25" s="23"/>
      <c r="J25" s="23"/>
      <c r="K25" s="23"/>
      <c r="L25" s="23"/>
      <c r="M25" s="23"/>
      <c r="N25" s="52"/>
      <c r="O25" s="52"/>
      <c r="P25" s="52"/>
      <c r="Q25" s="52"/>
      <c r="R25" s="52"/>
      <c r="S25" s="52"/>
      <c r="T25" s="52"/>
      <c r="U25" s="52"/>
      <c r="V25" s="52"/>
      <c r="W25" s="84">
        <f t="shared" si="0"/>
        <v>0</v>
      </c>
    </row>
    <row r="26" spans="1:23" s="7" customFormat="1" ht="15" hidden="1" x14ac:dyDescent="0.35">
      <c r="A26" s="33" t="s">
        <v>29</v>
      </c>
      <c r="B26" s="54"/>
      <c r="C26" s="67"/>
      <c r="D26" s="55"/>
      <c r="E26" s="67"/>
      <c r="F26" s="41" t="s">
        <v>13</v>
      </c>
      <c r="G26" s="23"/>
      <c r="H26" s="23"/>
      <c r="I26" s="23"/>
      <c r="J26" s="23"/>
      <c r="K26" s="23"/>
      <c r="L26" s="23"/>
      <c r="M26" s="23"/>
      <c r="N26" s="52"/>
      <c r="O26" s="52"/>
      <c r="P26" s="52"/>
      <c r="Q26" s="52"/>
      <c r="R26" s="52"/>
      <c r="S26" s="52"/>
      <c r="T26" s="52"/>
      <c r="U26" s="52"/>
      <c r="V26" s="52"/>
      <c r="W26" s="84">
        <f t="shared" si="0"/>
        <v>0</v>
      </c>
    </row>
    <row r="27" spans="1:23" s="7" customFormat="1" ht="15" hidden="1" x14ac:dyDescent="0.35">
      <c r="A27" s="40" t="s">
        <v>37</v>
      </c>
      <c r="B27" s="76" t="s">
        <v>38</v>
      </c>
      <c r="C27" s="20" t="s">
        <v>39</v>
      </c>
      <c r="D27" s="34" t="s">
        <v>30</v>
      </c>
      <c r="E27" s="20" t="s">
        <v>31</v>
      </c>
      <c r="F27" s="22">
        <v>10.561</v>
      </c>
      <c r="G27" s="52">
        <v>8624.0399999999972</v>
      </c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84">
        <f t="shared" si="0"/>
        <v>8624.0399999999972</v>
      </c>
    </row>
    <row r="28" spans="1:23" s="7" customFormat="1" ht="15" x14ac:dyDescent="0.35">
      <c r="A28" s="33" t="s">
        <v>40</v>
      </c>
      <c r="B28" s="76" t="s">
        <v>50</v>
      </c>
      <c r="C28" s="20" t="s">
        <v>41</v>
      </c>
      <c r="D28" s="20" t="s">
        <v>42</v>
      </c>
      <c r="E28" s="20" t="s">
        <v>43</v>
      </c>
      <c r="F28" s="22" t="s">
        <v>13</v>
      </c>
      <c r="G28" s="52"/>
      <c r="H28" s="52">
        <v>29500</v>
      </c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>
        <v>12250</v>
      </c>
      <c r="W28" s="84">
        <f>SUM(H28:V28)</f>
        <v>41750</v>
      </c>
    </row>
    <row r="29" spans="1:23" s="7" customFormat="1" ht="15" hidden="1" x14ac:dyDescent="0.35">
      <c r="A29" s="40"/>
      <c r="B29" s="72"/>
      <c r="C29" s="20"/>
      <c r="D29" s="71"/>
      <c r="E29" s="55"/>
      <c r="F29" s="41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84">
        <f t="shared" si="0"/>
        <v>0</v>
      </c>
    </row>
    <row r="30" spans="1:23" s="7" customFormat="1" ht="15" hidden="1" x14ac:dyDescent="0.35">
      <c r="A30" s="14" t="s">
        <v>8</v>
      </c>
      <c r="B30" s="41"/>
      <c r="C30" s="42"/>
      <c r="D30" s="42"/>
      <c r="E30" s="43"/>
      <c r="F30" s="41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84">
        <f t="shared" si="0"/>
        <v>0</v>
      </c>
    </row>
    <row r="31" spans="1:23" s="7" customFormat="1" ht="15" hidden="1" x14ac:dyDescent="0.35">
      <c r="A31" s="20" t="s">
        <v>74</v>
      </c>
      <c r="B31" s="41"/>
      <c r="C31" s="36"/>
      <c r="D31" s="42"/>
      <c r="E31" s="38"/>
      <c r="F31" s="41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84">
        <f t="shared" si="0"/>
        <v>0</v>
      </c>
    </row>
    <row r="32" spans="1:23" s="7" customFormat="1" ht="15" hidden="1" x14ac:dyDescent="0.35">
      <c r="A32" s="48" t="s">
        <v>79</v>
      </c>
      <c r="B32" s="22" t="s">
        <v>75</v>
      </c>
      <c r="C32" s="81" t="s">
        <v>76</v>
      </c>
      <c r="D32" s="20" t="s">
        <v>77</v>
      </c>
      <c r="E32" s="38" t="s">
        <v>78</v>
      </c>
      <c r="F32" s="34">
        <v>17.800999999999998</v>
      </c>
      <c r="G32" s="52"/>
      <c r="H32" s="52"/>
      <c r="I32" s="52"/>
      <c r="J32" s="52"/>
      <c r="K32" s="52"/>
      <c r="L32" s="52"/>
      <c r="M32" s="52">
        <v>8324</v>
      </c>
      <c r="N32" s="52"/>
      <c r="O32" s="52"/>
      <c r="P32" s="52"/>
      <c r="Q32" s="52"/>
      <c r="R32" s="52"/>
      <c r="S32" s="52"/>
      <c r="T32" s="52"/>
      <c r="U32" s="52"/>
      <c r="V32" s="52"/>
      <c r="W32" s="84">
        <f>SUM(L32:M32)</f>
        <v>8324</v>
      </c>
    </row>
    <row r="33" spans="1:24" s="7" customFormat="1" ht="15" hidden="1" x14ac:dyDescent="0.35">
      <c r="A33" s="44"/>
      <c r="B33" s="22"/>
      <c r="C33" s="36"/>
      <c r="D33" s="36"/>
      <c r="E33" s="38"/>
      <c r="F33" s="3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84">
        <f t="shared" si="0"/>
        <v>0</v>
      </c>
    </row>
    <row r="34" spans="1:24" s="7" customFormat="1" ht="15" hidden="1" x14ac:dyDescent="0.35">
      <c r="A34" s="48"/>
      <c r="B34" s="22"/>
      <c r="C34" s="20"/>
      <c r="D34" s="36"/>
      <c r="E34" s="20"/>
      <c r="F34" s="20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84">
        <f t="shared" si="0"/>
        <v>0</v>
      </c>
      <c r="X34" s="45"/>
    </row>
    <row r="35" spans="1:24" s="7" customFormat="1" ht="15" hidden="1" x14ac:dyDescent="0.35">
      <c r="A35" s="40" t="s">
        <v>22</v>
      </c>
      <c r="B35" s="22"/>
      <c r="C35" s="36"/>
      <c r="D35" s="42"/>
      <c r="E35" s="36"/>
      <c r="F35" s="22">
        <v>17.225000000000001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84">
        <f t="shared" si="0"/>
        <v>0</v>
      </c>
    </row>
    <row r="36" spans="1:24" s="7" customFormat="1" ht="15.5" hidden="1" x14ac:dyDescent="0.35">
      <c r="A36" s="33"/>
      <c r="B36" s="22"/>
      <c r="C36" s="58"/>
      <c r="D36" s="20"/>
      <c r="E36" s="58"/>
      <c r="F36" s="2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84">
        <f t="shared" si="0"/>
        <v>0</v>
      </c>
    </row>
    <row r="37" spans="1:24" s="7" customFormat="1" ht="15.5" hidden="1" x14ac:dyDescent="0.35">
      <c r="A37" s="14" t="s">
        <v>8</v>
      </c>
      <c r="B37" s="22"/>
      <c r="C37" s="58"/>
      <c r="D37" s="20"/>
      <c r="E37" s="58"/>
      <c r="F37" s="2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84">
        <f t="shared" si="0"/>
        <v>0</v>
      </c>
    </row>
    <row r="38" spans="1:24" s="59" customFormat="1" ht="15" hidden="1" x14ac:dyDescent="0.35">
      <c r="A38" s="20" t="s">
        <v>25</v>
      </c>
      <c r="B38" s="16"/>
      <c r="C38" s="19"/>
      <c r="D38" s="19"/>
      <c r="E38" s="16"/>
      <c r="F38" s="16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84">
        <f t="shared" si="0"/>
        <v>0</v>
      </c>
    </row>
    <row r="39" spans="1:24" s="7" customFormat="1" ht="15" hidden="1" x14ac:dyDescent="0.35">
      <c r="A39" s="37" t="s">
        <v>26</v>
      </c>
      <c r="B39" s="49"/>
      <c r="C39" s="20"/>
      <c r="D39" s="20"/>
      <c r="E39" s="20"/>
      <c r="F39" s="20">
        <v>17.245000000000001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84">
        <f t="shared" si="0"/>
        <v>0</v>
      </c>
    </row>
    <row r="40" spans="1:24" s="59" customFormat="1" ht="15" hidden="1" x14ac:dyDescent="0.35">
      <c r="A40" s="37" t="s">
        <v>26</v>
      </c>
      <c r="B40" s="22"/>
      <c r="C40" s="20"/>
      <c r="D40" s="20"/>
      <c r="E40" s="20"/>
      <c r="F40" s="20">
        <v>17.245000000000001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84">
        <f t="shared" ref="W40:W74" si="2">SUM(G40:G40)</f>
        <v>0</v>
      </c>
    </row>
    <row r="41" spans="1:24" s="59" customFormat="1" ht="15" hidden="1" x14ac:dyDescent="0.35">
      <c r="A41" s="37" t="s">
        <v>26</v>
      </c>
      <c r="B41" s="22"/>
      <c r="C41" s="20"/>
      <c r="D41" s="20"/>
      <c r="E41" s="20"/>
      <c r="F41" s="20">
        <v>17.245000000000001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84">
        <f t="shared" si="2"/>
        <v>0</v>
      </c>
    </row>
    <row r="42" spans="1:24" s="59" customFormat="1" ht="15" hidden="1" x14ac:dyDescent="0.35">
      <c r="A42" s="48"/>
      <c r="B42" s="49"/>
      <c r="C42" s="20"/>
      <c r="D42" s="20"/>
      <c r="E42" s="20"/>
      <c r="F42" s="20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84">
        <f t="shared" si="2"/>
        <v>0</v>
      </c>
    </row>
    <row r="43" spans="1:24" s="59" customFormat="1" ht="15" hidden="1" x14ac:dyDescent="0.35">
      <c r="A43" s="48"/>
      <c r="B43" s="22"/>
      <c r="C43" s="20"/>
      <c r="D43" s="20"/>
      <c r="E43" s="20"/>
      <c r="F43" s="20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84">
        <f t="shared" si="2"/>
        <v>0</v>
      </c>
    </row>
    <row r="44" spans="1:24" s="7" customFormat="1" ht="15" hidden="1" x14ac:dyDescent="0.35">
      <c r="A44" s="48"/>
      <c r="B44" s="22"/>
      <c r="C44" s="20"/>
      <c r="D44" s="20"/>
      <c r="E44" s="20"/>
      <c r="F44" s="20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84">
        <f t="shared" si="2"/>
        <v>0</v>
      </c>
    </row>
    <row r="45" spans="1:24" s="6" customFormat="1" ht="14.5" hidden="1" x14ac:dyDescent="0.35">
      <c r="A45" s="14" t="s">
        <v>8</v>
      </c>
      <c r="B45" s="16"/>
      <c r="C45" s="17"/>
      <c r="D45" s="17"/>
      <c r="E45" s="18"/>
      <c r="F45" s="19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84">
        <f t="shared" si="2"/>
        <v>0</v>
      </c>
    </row>
    <row r="46" spans="1:24" s="6" customFormat="1" ht="14.5" hidden="1" x14ac:dyDescent="0.35">
      <c r="A46" s="20" t="s">
        <v>47</v>
      </c>
      <c r="B46" s="16"/>
      <c r="C46" s="17"/>
      <c r="D46" s="17"/>
      <c r="E46" s="18"/>
      <c r="F46" s="19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84">
        <f t="shared" si="2"/>
        <v>0</v>
      </c>
    </row>
    <row r="47" spans="1:24" s="7" customFormat="1" ht="15" hidden="1" x14ac:dyDescent="0.35">
      <c r="A47" s="78" t="s">
        <v>49</v>
      </c>
      <c r="B47" s="76" t="s">
        <v>50</v>
      </c>
      <c r="C47" s="20" t="s">
        <v>51</v>
      </c>
      <c r="D47" s="20" t="s">
        <v>52</v>
      </c>
      <c r="E47" s="20" t="s">
        <v>53</v>
      </c>
      <c r="F47" s="20">
        <v>17.225000000000001</v>
      </c>
      <c r="G47" s="52"/>
      <c r="H47" s="52"/>
      <c r="I47" s="52">
        <f>84755-1</f>
        <v>84754</v>
      </c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84">
        <f>SUM(I47:J47)</f>
        <v>84754</v>
      </c>
    </row>
    <row r="48" spans="1:24" s="7" customFormat="1" ht="15" hidden="1" x14ac:dyDescent="0.35">
      <c r="A48" s="78" t="s">
        <v>49</v>
      </c>
      <c r="B48" s="69" t="s">
        <v>54</v>
      </c>
      <c r="C48" s="20" t="s">
        <v>51</v>
      </c>
      <c r="D48" s="20" t="s">
        <v>52</v>
      </c>
      <c r="E48" s="20" t="s">
        <v>53</v>
      </c>
      <c r="F48" s="20">
        <v>17.225000000000001</v>
      </c>
      <c r="G48" s="52"/>
      <c r="H48" s="52"/>
      <c r="I48" s="52">
        <v>1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84">
        <f>SUM(I48:J48)</f>
        <v>1</v>
      </c>
    </row>
    <row r="49" spans="1:24" s="7" customFormat="1" ht="15" hidden="1" x14ac:dyDescent="0.35">
      <c r="A49" s="48"/>
      <c r="B49" s="22"/>
      <c r="C49" s="20"/>
      <c r="D49" s="20"/>
      <c r="E49" s="20"/>
      <c r="F49" s="20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84">
        <f>SUM(I49:J49)</f>
        <v>0</v>
      </c>
      <c r="X49" s="73"/>
    </row>
    <row r="50" spans="1:24" s="7" customFormat="1" ht="15" hidden="1" x14ac:dyDescent="0.35">
      <c r="A50" s="37"/>
      <c r="B50" s="22"/>
      <c r="C50" s="36"/>
      <c r="D50" s="36"/>
      <c r="E50" s="38"/>
      <c r="F50" s="20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84">
        <f t="shared" si="2"/>
        <v>0</v>
      </c>
    </row>
    <row r="51" spans="1:24" s="59" customFormat="1" ht="15" hidden="1" x14ac:dyDescent="0.35">
      <c r="A51" s="8"/>
      <c r="B51" s="16"/>
      <c r="C51" s="17"/>
      <c r="D51" s="17"/>
      <c r="E51" s="17"/>
      <c r="F51" s="16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84">
        <f t="shared" si="2"/>
        <v>0</v>
      </c>
    </row>
    <row r="52" spans="1:24" s="59" customFormat="1" ht="15" hidden="1" x14ac:dyDescent="0.35">
      <c r="A52" s="14" t="s">
        <v>8</v>
      </c>
      <c r="B52" s="16"/>
      <c r="C52" s="17"/>
      <c r="D52" s="17"/>
      <c r="E52" s="17"/>
      <c r="F52" s="16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84">
        <f t="shared" si="2"/>
        <v>0</v>
      </c>
    </row>
    <row r="53" spans="1:24" s="59" customFormat="1" ht="15" hidden="1" x14ac:dyDescent="0.35">
      <c r="A53" s="20" t="s">
        <v>58</v>
      </c>
      <c r="B53" s="16"/>
      <c r="C53" s="17"/>
      <c r="D53" s="17"/>
      <c r="E53" s="17"/>
      <c r="F53" s="19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84">
        <f t="shared" si="2"/>
        <v>0</v>
      </c>
    </row>
    <row r="54" spans="1:24" s="7" customFormat="1" ht="15.5" hidden="1" x14ac:dyDescent="0.35">
      <c r="A54" s="79" t="s">
        <v>61</v>
      </c>
      <c r="B54" s="22" t="s">
        <v>62</v>
      </c>
      <c r="C54" s="20" t="s">
        <v>63</v>
      </c>
      <c r="D54" s="80" t="s">
        <v>64</v>
      </c>
      <c r="E54" s="80">
        <v>6501</v>
      </c>
      <c r="F54" s="22">
        <v>17.259</v>
      </c>
      <c r="G54" s="50"/>
      <c r="H54" s="50"/>
      <c r="I54" s="50"/>
      <c r="J54" s="50"/>
      <c r="K54" s="50">
        <f>1188909-1</f>
        <v>1188908</v>
      </c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84">
        <f t="shared" si="2"/>
        <v>0</v>
      </c>
    </row>
    <row r="55" spans="1:24" s="7" customFormat="1" ht="15.5" hidden="1" x14ac:dyDescent="0.35">
      <c r="A55" s="79" t="s">
        <v>61</v>
      </c>
      <c r="B55" s="22" t="s">
        <v>65</v>
      </c>
      <c r="C55" s="20" t="s">
        <v>63</v>
      </c>
      <c r="D55" s="80" t="s">
        <v>64</v>
      </c>
      <c r="E55" s="80">
        <v>6501</v>
      </c>
      <c r="F55" s="22">
        <v>17.259</v>
      </c>
      <c r="G55" s="51"/>
      <c r="H55" s="51"/>
      <c r="I55" s="51"/>
      <c r="J55" s="51"/>
      <c r="K55" s="51">
        <v>1</v>
      </c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84">
        <f t="shared" si="2"/>
        <v>0</v>
      </c>
    </row>
    <row r="56" spans="1:24" s="6" customFormat="1" ht="15.5" hidden="1" x14ac:dyDescent="0.35">
      <c r="A56" s="33" t="s">
        <v>87</v>
      </c>
      <c r="B56" s="22" t="s">
        <v>62</v>
      </c>
      <c r="C56" s="67" t="s">
        <v>88</v>
      </c>
      <c r="D56" s="58" t="s">
        <v>89</v>
      </c>
      <c r="E56" s="58">
        <v>6502</v>
      </c>
      <c r="F56" s="20">
        <v>17.257999999999999</v>
      </c>
      <c r="G56" s="52"/>
      <c r="H56" s="52"/>
      <c r="I56" s="52"/>
      <c r="J56" s="52"/>
      <c r="K56" s="52"/>
      <c r="L56" s="52"/>
      <c r="M56" s="52"/>
      <c r="N56" s="52"/>
      <c r="O56" s="52">
        <v>189278</v>
      </c>
      <c r="P56" s="52"/>
      <c r="Q56" s="52"/>
      <c r="R56" s="52"/>
      <c r="S56" s="52"/>
      <c r="T56" s="52"/>
      <c r="U56" s="52"/>
      <c r="V56" s="52"/>
      <c r="W56" s="84">
        <f>SUM(O56)</f>
        <v>189278</v>
      </c>
    </row>
    <row r="57" spans="1:24" s="7" customFormat="1" ht="15.5" hidden="1" x14ac:dyDescent="0.35">
      <c r="A57" s="33" t="s">
        <v>87</v>
      </c>
      <c r="B57" s="22" t="s">
        <v>65</v>
      </c>
      <c r="C57" s="67" t="s">
        <v>88</v>
      </c>
      <c r="D57" s="58" t="s">
        <v>89</v>
      </c>
      <c r="E57" s="58">
        <v>6502</v>
      </c>
      <c r="F57" s="20">
        <v>17.257999999999999</v>
      </c>
      <c r="G57" s="52"/>
      <c r="H57" s="52"/>
      <c r="I57" s="52"/>
      <c r="J57" s="52"/>
      <c r="K57" s="52"/>
      <c r="L57" s="52"/>
      <c r="M57" s="52"/>
      <c r="N57" s="52"/>
      <c r="O57" s="52">
        <v>1</v>
      </c>
      <c r="P57" s="52"/>
      <c r="Q57" s="52"/>
      <c r="R57" s="52"/>
      <c r="S57" s="52"/>
      <c r="T57" s="52"/>
      <c r="U57" s="52"/>
      <c r="V57" s="52"/>
      <c r="W57" s="84">
        <f t="shared" ref="W57:W59" si="3">SUM(O57)</f>
        <v>1</v>
      </c>
    </row>
    <row r="58" spans="1:24" s="59" customFormat="1" ht="15.5" hidden="1" x14ac:dyDescent="0.35">
      <c r="A58" s="37" t="s">
        <v>67</v>
      </c>
      <c r="B58" s="22" t="s">
        <v>62</v>
      </c>
      <c r="C58" s="20" t="s">
        <v>68</v>
      </c>
      <c r="D58" s="58" t="s">
        <v>108</v>
      </c>
      <c r="E58" s="58">
        <v>6503</v>
      </c>
      <c r="F58" s="20">
        <v>17.277999999999999</v>
      </c>
      <c r="G58" s="50"/>
      <c r="H58" s="50"/>
      <c r="I58" s="50"/>
      <c r="J58" s="50"/>
      <c r="K58" s="50"/>
      <c r="L58" s="50">
        <f>207879-1</f>
        <v>207878</v>
      </c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84">
        <f t="shared" si="3"/>
        <v>0</v>
      </c>
    </row>
    <row r="59" spans="1:24" s="59" customFormat="1" ht="15.5" hidden="1" x14ac:dyDescent="0.35">
      <c r="A59" s="37" t="s">
        <v>67</v>
      </c>
      <c r="B59" s="22" t="s">
        <v>65</v>
      </c>
      <c r="C59" s="20" t="s">
        <v>68</v>
      </c>
      <c r="D59" s="58" t="s">
        <v>108</v>
      </c>
      <c r="E59" s="58">
        <v>6503</v>
      </c>
      <c r="F59" s="20">
        <v>17.277999999999999</v>
      </c>
      <c r="G59" s="50"/>
      <c r="H59" s="50"/>
      <c r="I59" s="50"/>
      <c r="J59" s="50"/>
      <c r="K59" s="50"/>
      <c r="L59" s="50">
        <v>1</v>
      </c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84">
        <f t="shared" si="3"/>
        <v>0</v>
      </c>
    </row>
    <row r="60" spans="1:24" s="59" customFormat="1" ht="15.5" hidden="1" x14ac:dyDescent="0.35">
      <c r="A60" s="37"/>
      <c r="B60" s="22"/>
      <c r="C60" s="20"/>
      <c r="D60" s="58"/>
      <c r="E60" s="58"/>
      <c r="F60" s="2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84"/>
    </row>
    <row r="61" spans="1:24" s="59" customFormat="1" ht="15.5" hidden="1" x14ac:dyDescent="0.35">
      <c r="A61" s="33" t="s">
        <v>87</v>
      </c>
      <c r="B61" s="22" t="s">
        <v>106</v>
      </c>
      <c r="C61" s="20" t="s">
        <v>118</v>
      </c>
      <c r="D61" s="58" t="s">
        <v>89</v>
      </c>
      <c r="E61" s="58">
        <v>6502</v>
      </c>
      <c r="F61" s="20">
        <v>17.257999999999999</v>
      </c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>
        <f>845857-1</f>
        <v>845856</v>
      </c>
      <c r="U61" s="50"/>
      <c r="V61" s="50"/>
      <c r="W61" s="84">
        <f>SUM(T61)</f>
        <v>845856</v>
      </c>
    </row>
    <row r="62" spans="1:24" s="59" customFormat="1" ht="15.5" hidden="1" x14ac:dyDescent="0.35">
      <c r="A62" s="33" t="s">
        <v>87</v>
      </c>
      <c r="B62" s="22" t="s">
        <v>65</v>
      </c>
      <c r="C62" s="20" t="s">
        <v>118</v>
      </c>
      <c r="D62" s="58" t="s">
        <v>89</v>
      </c>
      <c r="E62" s="58">
        <v>6502</v>
      </c>
      <c r="F62" s="20">
        <v>17.257999999999999</v>
      </c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>
        <v>1</v>
      </c>
      <c r="U62" s="50"/>
      <c r="V62" s="50"/>
      <c r="W62" s="84">
        <f>SUM(T62)</f>
        <v>1</v>
      </c>
    </row>
    <row r="63" spans="1:24" s="59" customFormat="1" ht="15" hidden="1" x14ac:dyDescent="0.35">
      <c r="A63" s="37"/>
      <c r="B63" s="54"/>
      <c r="C63" s="34"/>
      <c r="D63" s="20"/>
      <c r="E63" s="22"/>
      <c r="F63" s="2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84">
        <f t="shared" si="2"/>
        <v>0</v>
      </c>
    </row>
    <row r="64" spans="1:24" s="59" customFormat="1" ht="15.5" hidden="1" x14ac:dyDescent="0.35">
      <c r="A64" s="37" t="s">
        <v>67</v>
      </c>
      <c r="B64" s="22" t="s">
        <v>106</v>
      </c>
      <c r="C64" s="20" t="s">
        <v>107</v>
      </c>
      <c r="D64" s="58" t="s">
        <v>108</v>
      </c>
      <c r="E64" s="80">
        <v>6503</v>
      </c>
      <c r="F64" s="20">
        <v>17.277999999999999</v>
      </c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>
        <f>825862-1</f>
        <v>825861</v>
      </c>
      <c r="S64" s="61"/>
      <c r="T64" s="61"/>
      <c r="U64" s="61"/>
      <c r="V64" s="61"/>
      <c r="W64" s="84">
        <f>SUM(Q64:R64)</f>
        <v>825861</v>
      </c>
    </row>
    <row r="65" spans="1:24" s="59" customFormat="1" ht="14" hidden="1" customHeight="1" x14ac:dyDescent="0.35">
      <c r="A65" s="37" t="s">
        <v>67</v>
      </c>
      <c r="B65" s="22" t="s">
        <v>65</v>
      </c>
      <c r="C65" s="20" t="s">
        <v>107</v>
      </c>
      <c r="D65" s="58" t="s">
        <v>108</v>
      </c>
      <c r="E65" s="80">
        <v>6503</v>
      </c>
      <c r="F65" s="20">
        <v>17.277999999999999</v>
      </c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>
        <v>1</v>
      </c>
      <c r="S65" s="50"/>
      <c r="T65" s="50"/>
      <c r="U65" s="50"/>
      <c r="V65" s="50"/>
      <c r="W65" s="84">
        <f>SUM(Q65:R65)</f>
        <v>1</v>
      </c>
      <c r="X65" s="62"/>
    </row>
    <row r="66" spans="1:24" s="7" customFormat="1" ht="15" hidden="1" x14ac:dyDescent="0.35">
      <c r="A66" s="37"/>
      <c r="B66" s="22"/>
      <c r="C66" s="60"/>
      <c r="D66" s="20"/>
      <c r="E66" s="22"/>
      <c r="F66" s="2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84">
        <f t="shared" si="2"/>
        <v>0</v>
      </c>
    </row>
    <row r="67" spans="1:24" s="7" customFormat="1" ht="15.5" hidden="1" x14ac:dyDescent="0.35">
      <c r="A67" s="37" t="s">
        <v>104</v>
      </c>
      <c r="B67" s="22" t="s">
        <v>103</v>
      </c>
      <c r="C67" s="20" t="s">
        <v>63</v>
      </c>
      <c r="D67" s="58" t="s">
        <v>64</v>
      </c>
      <c r="E67" s="22">
        <v>6407</v>
      </c>
      <c r="F67" s="22">
        <v>17.259</v>
      </c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>
        <v>15000</v>
      </c>
      <c r="R67" s="50"/>
      <c r="S67" s="50"/>
      <c r="T67" s="50"/>
      <c r="U67" s="50"/>
      <c r="V67" s="50"/>
      <c r="W67" s="84">
        <f>Q67</f>
        <v>15000</v>
      </c>
    </row>
    <row r="68" spans="1:24" s="7" customFormat="1" ht="15" hidden="1" x14ac:dyDescent="0.35">
      <c r="A68" s="37"/>
      <c r="B68" s="22"/>
      <c r="C68" s="60"/>
      <c r="D68" s="20"/>
      <c r="E68" s="22"/>
      <c r="F68" s="2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84">
        <f t="shared" si="2"/>
        <v>0</v>
      </c>
    </row>
    <row r="69" spans="1:24" s="7" customFormat="1" ht="15" hidden="1" x14ac:dyDescent="0.35">
      <c r="A69" s="37"/>
      <c r="B69" s="54"/>
      <c r="C69" s="34"/>
      <c r="D69" s="20"/>
      <c r="E69" s="22"/>
      <c r="F69" s="2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84">
        <f t="shared" si="2"/>
        <v>0</v>
      </c>
    </row>
    <row r="70" spans="1:24" s="7" customFormat="1" ht="15" hidden="1" x14ac:dyDescent="0.35">
      <c r="A70" s="37"/>
      <c r="B70" s="22"/>
      <c r="C70" s="34"/>
      <c r="D70" s="20"/>
      <c r="E70" s="22"/>
      <c r="F70" s="2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84">
        <f t="shared" si="2"/>
        <v>0</v>
      </c>
    </row>
    <row r="71" spans="1:24" s="7" customFormat="1" ht="15" hidden="1" x14ac:dyDescent="0.35">
      <c r="A71" s="37"/>
      <c r="B71" s="22"/>
      <c r="C71" s="34"/>
      <c r="D71" s="20"/>
      <c r="E71" s="22"/>
      <c r="F71" s="2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84">
        <f t="shared" si="2"/>
        <v>0</v>
      </c>
      <c r="X71" s="45"/>
    </row>
    <row r="72" spans="1:24" s="7" customFormat="1" ht="15" hidden="1" x14ac:dyDescent="0.35">
      <c r="A72" s="37"/>
      <c r="B72" s="22"/>
      <c r="C72" s="63"/>
      <c r="D72" s="20"/>
      <c r="E72" s="63"/>
      <c r="F72" s="2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84">
        <f t="shared" si="2"/>
        <v>0</v>
      </c>
    </row>
    <row r="73" spans="1:24" s="7" customFormat="1" ht="15" hidden="1" x14ac:dyDescent="0.35">
      <c r="A73" s="44"/>
      <c r="B73" s="68"/>
      <c r="C73" s="69"/>
      <c r="D73" s="36"/>
      <c r="E73" s="70"/>
      <c r="F73" s="7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84">
        <f t="shared" si="2"/>
        <v>0</v>
      </c>
    </row>
    <row r="74" spans="1:24" s="7" customFormat="1" ht="15" hidden="1" x14ac:dyDescent="0.35">
      <c r="A74" s="44"/>
      <c r="B74" s="22"/>
      <c r="C74" s="69"/>
      <c r="D74" s="36"/>
      <c r="E74" s="70"/>
      <c r="F74" s="7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84">
        <f t="shared" si="2"/>
        <v>0</v>
      </c>
    </row>
    <row r="75" spans="1:24" s="7" customFormat="1" ht="15" hidden="1" x14ac:dyDescent="0.35">
      <c r="A75" s="46"/>
      <c r="B75" s="22"/>
      <c r="C75" s="47"/>
      <c r="D75" s="20"/>
      <c r="E75" s="20"/>
      <c r="F75" s="2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84">
        <f>SUM(G75:G75)</f>
        <v>0</v>
      </c>
    </row>
    <row r="76" spans="1:24" s="7" customFormat="1" ht="15" hidden="1" x14ac:dyDescent="0.35">
      <c r="A76" s="46"/>
      <c r="B76" s="22"/>
      <c r="C76" s="47"/>
      <c r="D76" s="20"/>
      <c r="E76" s="20"/>
      <c r="F76" s="2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84">
        <f>SUM(G76:G76)</f>
        <v>0</v>
      </c>
    </row>
    <row r="77" spans="1:24" s="7" customFormat="1" ht="15" x14ac:dyDescent="0.35">
      <c r="A77" s="9"/>
      <c r="B77" s="24"/>
      <c r="C77" s="24"/>
      <c r="D77" s="19"/>
      <c r="E77" s="19"/>
      <c r="F77" s="19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84">
        <f>SUM(G77:G77)</f>
        <v>0</v>
      </c>
    </row>
    <row r="78" spans="1:24" s="7" customFormat="1" ht="18" x14ac:dyDescent="0.4">
      <c r="A78" s="10" t="s">
        <v>0</v>
      </c>
      <c r="B78" s="25"/>
      <c r="C78" s="26"/>
      <c r="D78" s="26"/>
      <c r="E78" s="26"/>
      <c r="F78" s="26"/>
      <c r="G78" s="53">
        <f>SUM(G27:G77)</f>
        <v>8624.0399999999972</v>
      </c>
      <c r="H78" s="53">
        <f>SUM(H28:H77)</f>
        <v>29500</v>
      </c>
      <c r="I78" s="53">
        <f>SUM(I46:I50)</f>
        <v>84755</v>
      </c>
      <c r="J78" s="53"/>
      <c r="K78" s="53">
        <f>SUM(K54:K77)</f>
        <v>1188909</v>
      </c>
      <c r="L78" s="53">
        <f>SUM(L58:L77)</f>
        <v>207879</v>
      </c>
      <c r="M78" s="53">
        <f>SUM(M30:M32)</f>
        <v>8324</v>
      </c>
      <c r="N78" s="53">
        <f>SUM(N7:N66)</f>
        <v>95000</v>
      </c>
      <c r="O78" s="53">
        <f>SUM(O52:O65)</f>
        <v>189279</v>
      </c>
      <c r="P78" s="53">
        <f>SUM(P12:P76)</f>
        <v>127014</v>
      </c>
      <c r="Q78" s="53">
        <f>SUM(Q66:Q74)</f>
        <v>15000</v>
      </c>
      <c r="R78" s="53">
        <f>SUM(R53:R71)</f>
        <v>825862</v>
      </c>
      <c r="S78" s="53">
        <f>SUM(S7:S76)</f>
        <v>556291.5</v>
      </c>
      <c r="T78" s="53">
        <f>SUM(T60:T63)</f>
        <v>845857</v>
      </c>
      <c r="U78" s="53">
        <f>SUM(U7:U10)</f>
        <v>556291.5</v>
      </c>
      <c r="V78" s="53">
        <f>SUM(V28)</f>
        <v>12250</v>
      </c>
      <c r="W78" s="84"/>
    </row>
    <row r="79" spans="1:24" s="7" customFormat="1" ht="18" x14ac:dyDescent="0.4">
      <c r="A79" s="28"/>
      <c r="B79" s="29"/>
      <c r="C79" s="30"/>
      <c r="D79" s="30"/>
      <c r="E79" s="30"/>
      <c r="F79" s="30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2"/>
    </row>
    <row r="80" spans="1:24" ht="15" x14ac:dyDescent="0.35">
      <c r="A80" s="27" t="s">
        <v>32</v>
      </c>
      <c r="B80" s="7"/>
    </row>
    <row r="81" spans="1:1" ht="14.5" hidden="1" x14ac:dyDescent="0.35">
      <c r="A81" s="27" t="s">
        <v>35</v>
      </c>
    </row>
    <row r="82" spans="1:1" ht="14.5" hidden="1" x14ac:dyDescent="0.35">
      <c r="A82" s="75" t="s">
        <v>36</v>
      </c>
    </row>
    <row r="83" spans="1:1" ht="14.5" hidden="1" x14ac:dyDescent="0.35">
      <c r="A83" s="27" t="s">
        <v>44</v>
      </c>
    </row>
    <row r="84" spans="1:1" ht="14.5" hidden="1" x14ac:dyDescent="0.35">
      <c r="A84" s="27" t="s">
        <v>45</v>
      </c>
    </row>
    <row r="85" spans="1:1" ht="14.5" hidden="1" x14ac:dyDescent="0.35">
      <c r="A85" s="27" t="s">
        <v>55</v>
      </c>
    </row>
    <row r="86" spans="1:1" ht="14.5" hidden="1" x14ac:dyDescent="0.35">
      <c r="A86" s="27" t="s">
        <v>56</v>
      </c>
    </row>
    <row r="87" spans="1:1" ht="14.5" hidden="1" x14ac:dyDescent="0.35">
      <c r="A87" s="27" t="s">
        <v>59</v>
      </c>
    </row>
    <row r="88" spans="1:1" ht="14.5" hidden="1" x14ac:dyDescent="0.35">
      <c r="A88" s="27" t="s">
        <v>60</v>
      </c>
    </row>
    <row r="89" spans="1:1" ht="14.5" hidden="1" x14ac:dyDescent="0.35">
      <c r="A89" s="27" t="s">
        <v>69</v>
      </c>
    </row>
    <row r="90" spans="1:1" ht="14.5" hidden="1" x14ac:dyDescent="0.35">
      <c r="A90" s="27" t="s">
        <v>70</v>
      </c>
    </row>
    <row r="91" spans="1:1" ht="14.5" hidden="1" x14ac:dyDescent="0.35">
      <c r="A91" s="27" t="s">
        <v>72</v>
      </c>
    </row>
    <row r="92" spans="1:1" ht="14.5" hidden="1" x14ac:dyDescent="0.35">
      <c r="A92" s="27" t="s">
        <v>73</v>
      </c>
    </row>
    <row r="93" spans="1:1" ht="14.5" hidden="1" x14ac:dyDescent="0.35">
      <c r="A93" s="27" t="s">
        <v>85</v>
      </c>
    </row>
    <row r="94" spans="1:1" ht="14.5" hidden="1" x14ac:dyDescent="0.35">
      <c r="A94" s="27" t="s">
        <v>86</v>
      </c>
    </row>
    <row r="95" spans="1:1" ht="14.5" hidden="1" x14ac:dyDescent="0.35">
      <c r="A95" s="27" t="s">
        <v>91</v>
      </c>
    </row>
    <row r="96" spans="1:1" ht="14.5" hidden="1" x14ac:dyDescent="0.35">
      <c r="A96" s="27" t="s">
        <v>90</v>
      </c>
    </row>
    <row r="97" spans="1:4" ht="14.5" hidden="1" x14ac:dyDescent="0.35">
      <c r="A97" s="27" t="s">
        <v>99</v>
      </c>
    </row>
    <row r="98" spans="1:4" ht="14.5" hidden="1" x14ac:dyDescent="0.35">
      <c r="A98" s="27" t="s">
        <v>98</v>
      </c>
    </row>
    <row r="99" spans="1:4" ht="14.5" hidden="1" x14ac:dyDescent="0.35">
      <c r="A99" s="27" t="s">
        <v>102</v>
      </c>
    </row>
    <row r="100" spans="1:4" ht="14.5" hidden="1" x14ac:dyDescent="0.35">
      <c r="A100" s="27" t="s">
        <v>101</v>
      </c>
    </row>
    <row r="101" spans="1:4" ht="14.5" hidden="1" x14ac:dyDescent="0.35">
      <c r="A101" s="27" t="s">
        <v>110</v>
      </c>
    </row>
    <row r="102" spans="1:4" ht="14.5" hidden="1" x14ac:dyDescent="0.35">
      <c r="A102" s="27" t="s">
        <v>109</v>
      </c>
    </row>
    <row r="103" spans="1:4" ht="18.5" hidden="1" x14ac:dyDescent="0.45">
      <c r="A103" s="27" t="s">
        <v>116</v>
      </c>
      <c r="B103" s="65"/>
      <c r="C103" s="64"/>
      <c r="D103" s="64"/>
    </row>
    <row r="104" spans="1:4" ht="14.5" hidden="1" x14ac:dyDescent="0.35">
      <c r="A104" s="27" t="s">
        <v>111</v>
      </c>
    </row>
    <row r="105" spans="1:4" ht="14.5" hidden="1" x14ac:dyDescent="0.35">
      <c r="A105" s="27" t="s">
        <v>120</v>
      </c>
    </row>
    <row r="106" spans="1:4" ht="14.5" hidden="1" x14ac:dyDescent="0.35">
      <c r="A106" s="27" t="s">
        <v>119</v>
      </c>
    </row>
    <row r="107" spans="1:4" ht="14.5" hidden="1" x14ac:dyDescent="0.35">
      <c r="A107" s="27" t="s">
        <v>122</v>
      </c>
    </row>
    <row r="108" spans="1:4" ht="14.5" hidden="1" x14ac:dyDescent="0.35">
      <c r="A108" s="27" t="s">
        <v>111</v>
      </c>
    </row>
    <row r="109" spans="1:4" ht="14.5" x14ac:dyDescent="0.35">
      <c r="A109" s="27" t="s">
        <v>125</v>
      </c>
    </row>
    <row r="110" spans="1:4" ht="14.5" x14ac:dyDescent="0.35">
      <c r="A110" s="27" t="s">
        <v>124</v>
      </c>
    </row>
    <row r="111" spans="1:4" ht="14.5" x14ac:dyDescent="0.35">
      <c r="A111" s="27"/>
    </row>
    <row r="112" spans="1:4" ht="14.5" x14ac:dyDescent="0.35">
      <c r="A112" s="27"/>
    </row>
    <row r="113" spans="1:1" ht="14.5" x14ac:dyDescent="0.35">
      <c r="A113" s="27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2023-01-12T15:17:01Z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