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0AB23BB4-A01C-4125-964B-367399A1E2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RKSHIRE" sheetId="2" r:id="rId1"/>
  </sheets>
  <definedNames>
    <definedName name="_xlnm.Print_Area" localSheetId="0">BERKSHIRE!$A$1:$F$67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1" i="2" l="1"/>
  <c r="N12" i="2"/>
  <c r="N13" i="2"/>
  <c r="N14" i="2"/>
  <c r="N15" i="2"/>
  <c r="N16" i="2"/>
  <c r="N17" i="2"/>
  <c r="N10" i="2"/>
  <c r="M65" i="2"/>
  <c r="M10" i="2"/>
  <c r="L26" i="2" l="1"/>
  <c r="N26" i="2" s="1"/>
  <c r="N27" i="2"/>
  <c r="K12" i="2"/>
  <c r="J8" i="2"/>
  <c r="N8" i="2" s="1"/>
  <c r="N9" i="2"/>
  <c r="N45" i="2"/>
  <c r="K65" i="2" l="1"/>
  <c r="L65" i="2"/>
  <c r="J65" i="2"/>
  <c r="H65" i="2"/>
  <c r="I65" i="2"/>
</calcChain>
</file>

<file path=xl/sharedStrings.xml><?xml version="1.0" encoding="utf-8"?>
<sst xmlns="http://schemas.openxmlformats.org/spreadsheetml/2006/main" count="145" uniqueCount="84">
  <si>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</si>
  <si>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</si>
  <si>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</si>
  <si>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</si>
  <si>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</si>
  <si>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</si>
  <si>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</si>
  <si>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</si>
  <si>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</si>
  <si>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</si>
  <si>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</si>
  <si>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</si>
  <si>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BERKSHIRE TRAINING &amp; EMPLOYMENT INC.</t>
  </si>
  <si>
    <t>WP 90%</t>
  </si>
  <si>
    <t>17.207</t>
  </si>
  <si>
    <t>STATE ONE STOP</t>
  </si>
  <si>
    <t>N/A</t>
  </si>
  <si>
    <t>WP 10%</t>
  </si>
  <si>
    <t>DVOP</t>
  </si>
  <si>
    <t>7002-6628</t>
  </si>
  <si>
    <t>7003-0803</t>
  </si>
  <si>
    <t>4400-3067</t>
  </si>
  <si>
    <t>K103</t>
  </si>
  <si>
    <t>K284</t>
  </si>
  <si>
    <t>ADULT</t>
  </si>
  <si>
    <t>DISLOCATED WORKER</t>
  </si>
  <si>
    <t>7003-1631</t>
  </si>
  <si>
    <t>7003-1630</t>
  </si>
  <si>
    <t>K102</t>
  </si>
  <si>
    <t>7003-1010</t>
  </si>
  <si>
    <t>K109</t>
  </si>
  <si>
    <t>7002-6626</t>
  </si>
  <si>
    <t>K105</t>
  </si>
  <si>
    <t>K107</t>
  </si>
  <si>
    <t>7003-1778</t>
  </si>
  <si>
    <t>CT EOL 23CCBTEVETSUI</t>
  </si>
  <si>
    <t>CT EOL 23CCBTETRADE</t>
  </si>
  <si>
    <t>CT EOL 23CCBTESOSWTF</t>
  </si>
  <si>
    <t>UIRE</t>
  </si>
  <si>
    <t>7002-6624</t>
  </si>
  <si>
    <t>JULY 1, 2022-JUNE 30,  2023</t>
  </si>
  <si>
    <t>JULY 1, 2023-JUNE 30,  2024</t>
  </si>
  <si>
    <t>FES2023</t>
  </si>
  <si>
    <t>FAIN #</t>
  </si>
  <si>
    <t>AA-38535-22-55-A-25</t>
  </si>
  <si>
    <t>TA38685-22-55-A-25</t>
  </si>
  <si>
    <t>DV35786-21-55-5-25</t>
  </si>
  <si>
    <t>DUNS 947581567</t>
  </si>
  <si>
    <t>VENDOR CUSTOMER CODE</t>
  </si>
  <si>
    <t>VC0000986857</t>
  </si>
  <si>
    <t>UEI #</t>
  </si>
  <si>
    <t>ZMY9NZB1MD13</t>
  </si>
  <si>
    <t>WPP SNAP EXPANSION</t>
  </si>
  <si>
    <t>FY20233067</t>
  </si>
  <si>
    <t>UI-35950-21-60-A-25</t>
  </si>
  <si>
    <t>ES-38736-22-55-A-25</t>
  </si>
  <si>
    <t>TO ADD WPP SNAP EXPANSION FUNDS</t>
  </si>
  <si>
    <t>INITIAL AWARD FY24 MAY 31, 2023</t>
  </si>
  <si>
    <t>BUDGET #1 FY24</t>
  </si>
  <si>
    <t>CT EOL 24CCBTEWP</t>
  </si>
  <si>
    <t>JULY 1, 2023-SEPT. 30, 2023</t>
  </si>
  <si>
    <t>INITIAL AWARD FY24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</si>
  <si>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</si>
  <si>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</si>
  <si>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</si>
  <si>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CT EOL 24CCBTEWIA</t>
  </si>
  <si>
    <t>FWIAYTH24</t>
  </si>
  <si>
    <t>JULY 1, 2023-JUNE 30, 2024</t>
  </si>
  <si>
    <t>JULY 1, 2024-JUNE 30, 2025</t>
  </si>
  <si>
    <t>FWIADWK24A</t>
  </si>
  <si>
    <t>BUDGET #2 FY24</t>
  </si>
  <si>
    <t>BUDGET #2 FY24 AUGUST 2, 2023</t>
  </si>
  <si>
    <t>TO ADD FY24 DISLOCATED WORKER FUNDS</t>
  </si>
  <si>
    <t>CT EOL 24CCBTENEGREA</t>
  </si>
  <si>
    <t>FUIREA23</t>
  </si>
  <si>
    <t>BUDGET #3 FY24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</si>
  <si>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</si>
  <si>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</si>
  <si>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BUDGET #3 FY24 AUGUST 8, 2023</t>
  </si>
  <si>
    <t>JULY 1, 2024-SEPT 30, 2024</t>
  </si>
  <si>
    <t>BUDGET #4 FY24</t>
  </si>
  <si>
    <t>FWIAADT24A</t>
  </si>
  <si>
    <t>BUDGET #4 FY24 SEPTEMBER 26, 2023</t>
  </si>
  <si>
    <t>TO ADD FY24 ADULT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</si>
</sst>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indexed="10"/>
      <name val="Book Antiqua"/>
      <family val="1"/>
    </font>
    <font>
      <b/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000000"/>
      <name val="Book Antiqua"/>
      <family val="1"/>
    </font>
    <font>
      <sz val="12"/>
      <color theme="1"/>
      <name val="Calibri"/>
      <family val="2"/>
      <scheme val="minor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44" fontId="8" fillId="0" borderId="4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0" fontId="8" fillId="0" borderId="2" xfId="0" applyFont="1" applyBorder="1"/>
    <xf numFmtId="0" fontId="8" fillId="0" borderId="8" xfId="0" applyFont="1" applyBorder="1" applyAlignment="1">
      <alignment horizontal="left"/>
    </xf>
    <xf numFmtId="7" fontId="8" fillId="0" borderId="1" xfId="0" applyNumberFormat="1" applyFont="1" applyBorder="1"/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44" fontId="8" fillId="0" borderId="0" xfId="0" applyNumberFormat="1" applyFont="1"/>
    <xf numFmtId="0" fontId="8" fillId="0" borderId="7" xfId="0" applyFont="1" applyBorder="1"/>
    <xf numFmtId="7" fontId="8" fillId="0" borderId="0" xfId="0" applyNumberFormat="1" applyFont="1"/>
    <xf numFmtId="44" fontId="8" fillId="0" borderId="7" xfId="1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44" fontId="8" fillId="0" borderId="2" xfId="1" applyFont="1" applyFill="1" applyBorder="1" applyAlignment="1">
      <alignment horizontal="center"/>
    </xf>
    <xf numFmtId="44" fontId="4" fillId="0" borderId="0" xfId="1" applyFont="1" applyAlignment="1"/>
    <xf numFmtId="44" fontId="3" fillId="0" borderId="0" xfId="1" applyFont="1" applyFill="1" applyAlignment="1">
      <alignment horizontal="center"/>
    </xf>
    <xf numFmtId="44" fontId="8" fillId="0" borderId="6" xfId="1" applyFont="1" applyFill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/>
    </xf>
    <xf numFmtId="44" fontId="8" fillId="0" borderId="9" xfId="1" applyFont="1" applyFill="1" applyBorder="1" applyAlignment="1">
      <alignment horizontal="center"/>
    </xf>
    <xf numFmtId="44" fontId="8" fillId="0" borderId="0" xfId="1" applyFont="1" applyFill="1" applyBorder="1" applyAlignment="1">
      <alignment horizontal="center"/>
    </xf>
    <xf numFmtId="44" fontId="7" fillId="0" borderId="0" xfId="1" applyFont="1" applyFill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3" fontId="8" fillId="0" borderId="10" xfId="0" applyNumberFormat="1" applyFont="1" applyBorder="1" applyAlignment="1">
      <alignment horizontal="center"/>
    </xf>
    <xf numFmtId="0" fontId="13" fillId="0" borderId="2" xfId="0" applyFont="1" applyBorder="1"/>
    <xf numFmtId="0" fontId="14" fillId="0" borderId="2" xfId="0" applyFont="1" applyBorder="1" applyAlignment="1">
      <alignment horizontal="center" vertical="center" wrapText="1"/>
    </xf>
    <xf numFmtId="37" fontId="8" fillId="0" borderId="2" xfId="2" applyFont="1" applyBorder="1" applyAlignment="1">
      <alignment horizontal="center"/>
    </xf>
    <xf numFmtId="44" fontId="8" fillId="0" borderId="11" xfId="1" applyFont="1" applyFill="1" applyBorder="1" applyAlignment="1">
      <alignment horizontal="center"/>
    </xf>
    <xf numFmtId="44" fontId="8" fillId="0" borderId="12" xfId="1" applyFont="1" applyFill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13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17" fillId="2" borderId="1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0" xfId="0" applyFont="1"/>
    <xf numFmtId="0" fontId="15" fillId="0" borderId="2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quotePrefix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zoomScale="120" zoomScaleNormal="120" workbookViewId="0">
      <selection activeCell="A7" sqref="A7"/>
    </sheetView>
  </sheetViews>
  <sheetFormatPr defaultColWidth="9.140625" defaultRowHeight="13.5" x14ac:dyDescent="0.25"/>
  <cols>
    <col min="1" max="1" width="39.28515625" style="3" customWidth="1"/>
    <col min="2" max="2" width="38.42578125" style="3" customWidth="1"/>
    <col min="3" max="3" width="23.42578125" style="2" customWidth="1"/>
    <col min="4" max="4" width="16.28515625" style="2" customWidth="1"/>
    <col min="5" max="5" width="11.42578125" style="2" customWidth="1"/>
    <col min="6" max="6" width="8.28515625" style="2" bestFit="1" customWidth="1"/>
    <col min="7" max="7" width="21.42578125" style="2" bestFit="1" customWidth="1"/>
    <col min="8" max="8" width="14.140625" style="44" hidden="1" customWidth="1"/>
    <col min="9" max="9" width="12.85546875" style="44" hidden="1" customWidth="1"/>
    <col min="10" max="12" width="13.140625" style="44" hidden="1" customWidth="1"/>
    <col min="13" max="13" width="12.85546875" style="44" bestFit="1" customWidth="1"/>
    <col min="14" max="14" width="12.85546875" style="3" hidden="1" customWidth="1"/>
    <col min="15" max="15" width="26.7109375" style="3" bestFit="1" customWidth="1"/>
    <col min="16" max="16384" width="9.140625" style="3"/>
  </cols>
  <sheetData>
    <row r="1" spans="1:14" ht="20.25" x14ac:dyDescent="0.3">
      <c r="A1" s="3" t="s">
        <v>11</v>
      </c>
      <c r="B1" s="84" t="s">
        <v>10</v>
      </c>
      <c r="C1" s="85"/>
      <c r="D1" s="85"/>
      <c r="E1" s="85"/>
      <c r="F1" s="85"/>
      <c r="G1" s="69"/>
      <c r="H1" s="43"/>
      <c r="I1" s="43"/>
      <c r="J1" s="43"/>
      <c r="K1" s="43"/>
      <c r="L1" s="43"/>
      <c r="M1" s="43"/>
    </row>
    <row r="2" spans="1:14" ht="20.25" x14ac:dyDescent="0.3">
      <c r="A2" s="26" t="s">
        <v>7</v>
      </c>
      <c r="B2" s="6"/>
      <c r="C2" s="6"/>
      <c r="D2" s="6"/>
      <c r="E2" s="7"/>
      <c r="F2" s="7"/>
      <c r="G2" s="7"/>
    </row>
    <row r="3" spans="1:14" ht="20.25" x14ac:dyDescent="0.3">
      <c r="A3" s="4" t="s">
        <v>12</v>
      </c>
      <c r="C3" s="1"/>
    </row>
    <row r="4" spans="1:14" ht="21" thickBot="1" x14ac:dyDescent="0.35">
      <c r="A4" s="4"/>
      <c r="B4" s="5"/>
      <c r="C4" s="1"/>
    </row>
    <row r="5" spans="1:14" s="9" customFormat="1" ht="45.75" thickBot="1" x14ac:dyDescent="0.35">
      <c r="A5" s="21"/>
      <c r="B5" s="22" t="s">
        <v>2</v>
      </c>
      <c r="C5" s="22" t="s">
        <v>3</v>
      </c>
      <c r="D5" s="22" t="s">
        <v>4</v>
      </c>
      <c r="E5" s="22" t="s">
        <v>5</v>
      </c>
      <c r="F5" s="22" t="s">
        <v>1</v>
      </c>
      <c r="G5" s="22" t="s">
        <v>43</v>
      </c>
      <c r="H5" s="45" t="s">
        <v>61</v>
      </c>
      <c r="I5" s="50" t="s">
        <v>58</v>
      </c>
      <c r="J5" s="50" t="s">
        <v>58</v>
      </c>
      <c r="K5" s="50" t="s">
        <v>70</v>
      </c>
      <c r="L5" s="50" t="s">
        <v>75</v>
      </c>
      <c r="M5" s="50" t="s">
        <v>80</v>
      </c>
      <c r="N5" s="8" t="s">
        <v>6</v>
      </c>
    </row>
    <row r="6" spans="1:14" s="13" customFormat="1" ht="15" x14ac:dyDescent="0.25">
      <c r="A6" s="19" t="s">
        <v>8</v>
      </c>
      <c r="B6" s="30"/>
      <c r="C6" s="34"/>
      <c r="D6" s="34"/>
      <c r="E6" s="35"/>
      <c r="F6" s="36"/>
      <c r="G6" s="73"/>
      <c r="H6" s="46"/>
      <c r="I6" s="46"/>
      <c r="J6" s="46"/>
      <c r="K6" s="46"/>
      <c r="L6" s="46"/>
      <c r="M6" s="46"/>
      <c r="N6" s="20"/>
    </row>
    <row r="7" spans="1:14" s="13" customFormat="1" ht="15" x14ac:dyDescent="0.25">
      <c r="A7" s="10" t="s">
        <v>65</v>
      </c>
      <c r="B7" s="12"/>
      <c r="C7" s="23"/>
      <c r="D7" s="23"/>
      <c r="E7" s="24"/>
      <c r="F7" s="10"/>
      <c r="G7" s="74"/>
      <c r="H7" s="56"/>
      <c r="I7" s="42"/>
      <c r="J7" s="42"/>
      <c r="K7" s="42"/>
      <c r="L7" s="42"/>
      <c r="M7" s="42"/>
      <c r="N7" s="11"/>
    </row>
    <row r="8" spans="1:14" s="13" customFormat="1" ht="31.5" hidden="1" x14ac:dyDescent="0.25">
      <c r="A8" s="64" t="s">
        <v>64</v>
      </c>
      <c r="B8" s="63" t="s">
        <v>67</v>
      </c>
      <c r="C8" s="82" t="s">
        <v>66</v>
      </c>
      <c r="D8" s="51" t="s">
        <v>26</v>
      </c>
      <c r="E8" s="51">
        <v>6501</v>
      </c>
      <c r="F8" s="12">
        <v>17.259</v>
      </c>
      <c r="G8" s="80" t="s">
        <v>44</v>
      </c>
      <c r="H8" s="56"/>
      <c r="I8" s="42"/>
      <c r="J8" s="42">
        <f>435918-1</f>
        <v>435917</v>
      </c>
      <c r="K8" s="42"/>
      <c r="L8" s="42"/>
      <c r="M8" s="42"/>
      <c r="N8" s="11">
        <f>SUM(H8:J8)</f>
        <v>435917</v>
      </c>
    </row>
    <row r="9" spans="1:14" s="13" customFormat="1" ht="31.5" hidden="1" x14ac:dyDescent="0.25">
      <c r="A9" s="64" t="s">
        <v>64</v>
      </c>
      <c r="B9" s="12" t="s">
        <v>68</v>
      </c>
      <c r="C9" s="82" t="s">
        <v>66</v>
      </c>
      <c r="D9" s="51" t="s">
        <v>26</v>
      </c>
      <c r="E9" s="51">
        <v>6501</v>
      </c>
      <c r="F9" s="12">
        <v>17.259</v>
      </c>
      <c r="G9" s="80" t="s">
        <v>44</v>
      </c>
      <c r="H9" s="56"/>
      <c r="I9" s="42"/>
      <c r="J9" s="42">
        <v>1</v>
      </c>
      <c r="K9" s="42"/>
      <c r="L9" s="42"/>
      <c r="M9" s="42"/>
      <c r="N9" s="11">
        <f>SUM(H9:J9)</f>
        <v>1</v>
      </c>
    </row>
    <row r="10" spans="1:14" s="13" customFormat="1" ht="32.25" x14ac:dyDescent="0.3">
      <c r="A10" s="14" t="s">
        <v>24</v>
      </c>
      <c r="B10" s="63" t="s">
        <v>67</v>
      </c>
      <c r="C10" s="10" t="s">
        <v>81</v>
      </c>
      <c r="D10" s="65" t="s">
        <v>27</v>
      </c>
      <c r="E10" s="65">
        <v>6502</v>
      </c>
      <c r="F10" s="10">
        <v>17.257999999999999</v>
      </c>
      <c r="G10" s="80" t="s">
        <v>44</v>
      </c>
      <c r="H10" s="56"/>
      <c r="I10" s="42"/>
      <c r="J10" s="42"/>
      <c r="K10" s="42"/>
      <c r="L10" s="42"/>
      <c r="M10" s="42">
        <f>73286-1</f>
        <v>73285</v>
      </c>
      <c r="N10" s="11">
        <f>SUM(M10)</f>
        <v>73285</v>
      </c>
    </row>
    <row r="11" spans="1:14" s="13" customFormat="1" ht="32.25" x14ac:dyDescent="0.3">
      <c r="A11" s="14" t="s">
        <v>24</v>
      </c>
      <c r="B11" s="12" t="s">
        <v>68</v>
      </c>
      <c r="C11" s="10" t="s">
        <v>81</v>
      </c>
      <c r="D11" s="65" t="s">
        <v>27</v>
      </c>
      <c r="E11" s="65">
        <v>6502</v>
      </c>
      <c r="F11" s="10">
        <v>17.257999999999999</v>
      </c>
      <c r="G11" s="80" t="s">
        <v>44</v>
      </c>
      <c r="H11" s="56"/>
      <c r="I11" s="42"/>
      <c r="J11" s="42"/>
      <c r="K11" s="42"/>
      <c r="L11" s="42"/>
      <c r="M11" s="42">
        <v>1</v>
      </c>
      <c r="N11" s="11">
        <f t="shared" ref="N11:N17" si="0">SUM(M11)</f>
        <v>1</v>
      </c>
    </row>
    <row r="12" spans="1:14" s="13" customFormat="1" ht="32.25" hidden="1" x14ac:dyDescent="0.3">
      <c r="A12" s="25" t="s">
        <v>25</v>
      </c>
      <c r="B12" s="63" t="s">
        <v>67</v>
      </c>
      <c r="C12" s="83" t="s">
        <v>69</v>
      </c>
      <c r="D12" s="65" t="s">
        <v>34</v>
      </c>
      <c r="E12" s="65">
        <v>6503</v>
      </c>
      <c r="F12" s="10">
        <v>17.277999999999999</v>
      </c>
      <c r="G12" s="80" t="s">
        <v>44</v>
      </c>
      <c r="H12" s="56"/>
      <c r="I12" s="42"/>
      <c r="J12" s="42"/>
      <c r="K12" s="42">
        <f>87699-1</f>
        <v>87698</v>
      </c>
      <c r="L12" s="42"/>
      <c r="M12" s="42"/>
      <c r="N12" s="11">
        <f t="shared" si="0"/>
        <v>0</v>
      </c>
    </row>
    <row r="13" spans="1:14" s="13" customFormat="1" ht="32.25" hidden="1" x14ac:dyDescent="0.3">
      <c r="A13" s="25" t="s">
        <v>25</v>
      </c>
      <c r="B13" s="12" t="s">
        <v>68</v>
      </c>
      <c r="C13" s="83" t="s">
        <v>69</v>
      </c>
      <c r="D13" s="65" t="s">
        <v>34</v>
      </c>
      <c r="E13" s="65">
        <v>6503</v>
      </c>
      <c r="F13" s="10">
        <v>17.277999999999999</v>
      </c>
      <c r="G13" s="80" t="s">
        <v>44</v>
      </c>
      <c r="H13" s="56"/>
      <c r="I13" s="42"/>
      <c r="J13" s="42"/>
      <c r="K13" s="42">
        <v>1</v>
      </c>
      <c r="L13" s="42"/>
      <c r="M13" s="42"/>
      <c r="N13" s="11">
        <f t="shared" si="0"/>
        <v>0</v>
      </c>
    </row>
    <row r="14" spans="1:14" s="13" customFormat="1" ht="32.25" hidden="1" x14ac:dyDescent="0.3">
      <c r="A14" s="14" t="s">
        <v>24</v>
      </c>
      <c r="B14" s="12"/>
      <c r="C14" s="10"/>
      <c r="D14" s="65" t="s">
        <v>27</v>
      </c>
      <c r="E14" s="65">
        <v>6502</v>
      </c>
      <c r="F14" s="10">
        <v>17.257999999999999</v>
      </c>
      <c r="G14" s="80" t="s">
        <v>44</v>
      </c>
      <c r="H14" s="56"/>
      <c r="I14" s="42"/>
      <c r="J14" s="42"/>
      <c r="K14" s="42"/>
      <c r="L14" s="42"/>
      <c r="M14" s="42"/>
      <c r="N14" s="11">
        <f t="shared" si="0"/>
        <v>0</v>
      </c>
    </row>
    <row r="15" spans="1:14" s="13" customFormat="1" ht="32.25" hidden="1" x14ac:dyDescent="0.3">
      <c r="A15" s="14" t="s">
        <v>24</v>
      </c>
      <c r="B15" s="12"/>
      <c r="C15" s="10"/>
      <c r="D15" s="65" t="s">
        <v>27</v>
      </c>
      <c r="E15" s="65">
        <v>6502</v>
      </c>
      <c r="F15" s="10">
        <v>17.257999999999999</v>
      </c>
      <c r="G15" s="80" t="s">
        <v>44</v>
      </c>
      <c r="H15" s="56"/>
      <c r="I15" s="42"/>
      <c r="J15" s="42"/>
      <c r="K15" s="42"/>
      <c r="L15" s="42"/>
      <c r="M15" s="42"/>
      <c r="N15" s="11">
        <f t="shared" si="0"/>
        <v>0</v>
      </c>
    </row>
    <row r="16" spans="1:14" s="13" customFormat="1" ht="32.25" hidden="1" x14ac:dyDescent="0.3">
      <c r="A16" s="25" t="s">
        <v>25</v>
      </c>
      <c r="B16" s="12"/>
      <c r="C16" s="10"/>
      <c r="D16" s="65" t="s">
        <v>34</v>
      </c>
      <c r="E16" s="65">
        <v>6503</v>
      </c>
      <c r="F16" s="10">
        <v>17.277999999999999</v>
      </c>
      <c r="G16" s="80" t="s">
        <v>44</v>
      </c>
      <c r="H16" s="56"/>
      <c r="I16" s="42"/>
      <c r="J16" s="42"/>
      <c r="K16" s="42"/>
      <c r="L16" s="42"/>
      <c r="M16" s="42"/>
      <c r="N16" s="11">
        <f t="shared" si="0"/>
        <v>0</v>
      </c>
    </row>
    <row r="17" spans="1:15" s="13" customFormat="1" ht="32.25" hidden="1" x14ac:dyDescent="0.3">
      <c r="A17" s="25" t="s">
        <v>25</v>
      </c>
      <c r="B17" s="12"/>
      <c r="C17" s="10"/>
      <c r="D17" s="65" t="s">
        <v>34</v>
      </c>
      <c r="E17" s="65">
        <v>6503</v>
      </c>
      <c r="F17" s="10">
        <v>17.277999999999999</v>
      </c>
      <c r="G17" s="80" t="s">
        <v>44</v>
      </c>
      <c r="H17" s="56"/>
      <c r="I17" s="42"/>
      <c r="J17" s="42"/>
      <c r="K17" s="42"/>
      <c r="L17" s="42"/>
      <c r="M17" s="42"/>
      <c r="N17" s="11">
        <f t="shared" si="0"/>
        <v>0</v>
      </c>
    </row>
    <row r="18" spans="1:15" s="13" customFormat="1" ht="15" x14ac:dyDescent="0.25">
      <c r="A18" s="53"/>
      <c r="B18" s="12"/>
      <c r="C18" s="10"/>
      <c r="D18" s="10"/>
      <c r="E18" s="10"/>
      <c r="F18" s="10"/>
      <c r="G18" s="74"/>
      <c r="H18" s="56"/>
      <c r="I18" s="42"/>
      <c r="J18" s="42"/>
      <c r="K18" s="42"/>
      <c r="L18" s="42"/>
      <c r="M18" s="42"/>
      <c r="N18" s="11"/>
    </row>
    <row r="19" spans="1:15" s="13" customFormat="1" ht="16.5" x14ac:dyDescent="0.3">
      <c r="A19" s="25"/>
      <c r="B19" s="12"/>
      <c r="C19" s="10"/>
      <c r="D19" s="65"/>
      <c r="E19" s="10"/>
      <c r="F19" s="10"/>
      <c r="G19" s="80"/>
      <c r="H19" s="56"/>
      <c r="I19" s="42"/>
      <c r="J19" s="42"/>
      <c r="K19" s="42"/>
      <c r="L19" s="42"/>
      <c r="M19" s="42"/>
      <c r="N19" s="11"/>
    </row>
    <row r="20" spans="1:15" s="13" customFormat="1" ht="16.5" x14ac:dyDescent="0.3">
      <c r="A20" s="25"/>
      <c r="B20" s="12"/>
      <c r="C20" s="10"/>
      <c r="D20" s="65"/>
      <c r="E20" s="10"/>
      <c r="F20" s="10"/>
      <c r="G20" s="80"/>
      <c r="H20" s="56"/>
      <c r="I20" s="42"/>
      <c r="J20" s="42"/>
      <c r="K20" s="42"/>
      <c r="L20" s="42"/>
      <c r="M20" s="42"/>
      <c r="N20" s="11"/>
    </row>
    <row r="21" spans="1:15" s="13" customFormat="1" ht="15" x14ac:dyDescent="0.25">
      <c r="A21" s="29"/>
      <c r="B21" s="59"/>
      <c r="C21" s="27"/>
      <c r="D21" s="10"/>
      <c r="E21" s="10"/>
      <c r="F21" s="10"/>
      <c r="G21" s="74"/>
      <c r="H21" s="56"/>
      <c r="I21" s="42"/>
      <c r="J21" s="42"/>
      <c r="K21" s="42"/>
      <c r="L21" s="42"/>
      <c r="M21" s="42"/>
      <c r="N21" s="11"/>
    </row>
    <row r="22" spans="1:15" s="13" customFormat="1" ht="15" x14ac:dyDescent="0.25">
      <c r="A22" s="29"/>
      <c r="B22" s="12"/>
      <c r="C22" s="27"/>
      <c r="D22" s="10"/>
      <c r="E22" s="10"/>
      <c r="F22" s="10"/>
      <c r="G22" s="74"/>
      <c r="H22" s="56"/>
      <c r="I22" s="42"/>
      <c r="J22" s="42"/>
      <c r="K22" s="42"/>
      <c r="L22" s="42"/>
      <c r="M22" s="42"/>
      <c r="N22" s="11"/>
    </row>
    <row r="23" spans="1:15" s="13" customFormat="1" ht="16.5" hidden="1" x14ac:dyDescent="0.25">
      <c r="A23" s="29"/>
      <c r="B23" s="12"/>
      <c r="C23" s="54"/>
      <c r="D23" s="67"/>
      <c r="E23" s="67"/>
      <c r="F23" s="54"/>
      <c r="G23" s="76"/>
      <c r="H23" s="56"/>
      <c r="I23" s="42"/>
      <c r="J23" s="42"/>
      <c r="K23" s="42"/>
      <c r="L23" s="42"/>
      <c r="M23" s="42"/>
      <c r="N23" s="11"/>
    </row>
    <row r="24" spans="1:15" s="13" customFormat="1" ht="15" hidden="1" x14ac:dyDescent="0.25">
      <c r="A24" s="19" t="s">
        <v>8</v>
      </c>
      <c r="B24" s="12"/>
      <c r="C24" s="23"/>
      <c r="D24" s="23"/>
      <c r="E24" s="24"/>
      <c r="F24" s="10"/>
      <c r="G24" s="74"/>
      <c r="H24" s="56"/>
      <c r="I24" s="42"/>
      <c r="J24" s="42"/>
      <c r="K24" s="42"/>
      <c r="L24" s="42"/>
      <c r="M24" s="42"/>
      <c r="N24" s="11"/>
    </row>
    <row r="25" spans="1:15" s="13" customFormat="1" ht="15" hidden="1" x14ac:dyDescent="0.25">
      <c r="A25" s="10" t="s">
        <v>73</v>
      </c>
      <c r="B25" s="12"/>
      <c r="C25" s="23"/>
      <c r="D25" s="23"/>
      <c r="E25" s="24"/>
      <c r="F25" s="10"/>
      <c r="G25" s="74"/>
      <c r="H25" s="56"/>
      <c r="I25" s="42"/>
      <c r="J25" s="42"/>
      <c r="K25" s="42"/>
      <c r="L25" s="42"/>
      <c r="M25" s="42"/>
      <c r="N25" s="11"/>
    </row>
    <row r="26" spans="1:15" s="13" customFormat="1" ht="31.5" hidden="1" x14ac:dyDescent="0.25">
      <c r="A26" s="60" t="s">
        <v>77</v>
      </c>
      <c r="B26" s="63" t="s">
        <v>67</v>
      </c>
      <c r="C26" s="10" t="s">
        <v>74</v>
      </c>
      <c r="D26" s="10" t="s">
        <v>39</v>
      </c>
      <c r="E26" s="10" t="s">
        <v>38</v>
      </c>
      <c r="F26" s="10">
        <v>17.225000000000001</v>
      </c>
      <c r="G26" s="80" t="s">
        <v>54</v>
      </c>
      <c r="H26" s="56"/>
      <c r="I26" s="42"/>
      <c r="J26" s="42"/>
      <c r="K26" s="42"/>
      <c r="L26" s="42">
        <f>5000-1</f>
        <v>4999</v>
      </c>
      <c r="M26" s="42"/>
      <c r="N26" s="11">
        <f>SUM(L26)</f>
        <v>4999</v>
      </c>
      <c r="O26" s="37"/>
    </row>
    <row r="27" spans="1:15" s="13" customFormat="1" ht="31.5" hidden="1" x14ac:dyDescent="0.25">
      <c r="A27" s="60" t="s">
        <v>77</v>
      </c>
      <c r="B27" s="12" t="s">
        <v>79</v>
      </c>
      <c r="C27" s="10" t="s">
        <v>74</v>
      </c>
      <c r="D27" s="10" t="s">
        <v>39</v>
      </c>
      <c r="E27" s="10" t="s">
        <v>38</v>
      </c>
      <c r="F27" s="10">
        <v>17.225000000000001</v>
      </c>
      <c r="G27" s="80" t="s">
        <v>54</v>
      </c>
      <c r="H27" s="56"/>
      <c r="I27" s="42"/>
      <c r="J27" s="42"/>
      <c r="K27" s="42"/>
      <c r="L27" s="42">
        <v>1</v>
      </c>
      <c r="M27" s="42"/>
      <c r="N27" s="11">
        <f>SUM(L27)</f>
        <v>1</v>
      </c>
    </row>
    <row r="28" spans="1:15" s="13" customFormat="1" ht="15" hidden="1" x14ac:dyDescent="0.25">
      <c r="A28" s="31"/>
      <c r="B28" s="12"/>
      <c r="C28" s="10"/>
      <c r="D28" s="10"/>
      <c r="E28" s="10"/>
      <c r="F28" s="10"/>
      <c r="G28" s="74"/>
      <c r="H28" s="56"/>
      <c r="I28" s="42"/>
      <c r="J28" s="42"/>
      <c r="K28" s="42"/>
      <c r="L28" s="42"/>
      <c r="M28" s="42"/>
      <c r="N28" s="11"/>
      <c r="O28" s="37"/>
    </row>
    <row r="29" spans="1:15" s="13" customFormat="1" ht="15" hidden="1" x14ac:dyDescent="0.25">
      <c r="A29" s="14"/>
      <c r="B29" s="12"/>
      <c r="C29" s="10"/>
      <c r="D29" s="10"/>
      <c r="E29" s="10"/>
      <c r="F29" s="10"/>
      <c r="G29" s="74"/>
      <c r="H29" s="56"/>
      <c r="I29" s="42"/>
      <c r="J29" s="42"/>
      <c r="K29" s="42"/>
      <c r="L29" s="42"/>
      <c r="M29" s="42"/>
      <c r="N29" s="11"/>
    </row>
    <row r="30" spans="1:15" s="13" customFormat="1" ht="15" hidden="1" x14ac:dyDescent="0.25">
      <c r="A30" s="14"/>
      <c r="B30" s="12"/>
      <c r="C30" s="10"/>
      <c r="D30" s="10"/>
      <c r="E30" s="10"/>
      <c r="F30" s="10"/>
      <c r="G30" s="74"/>
      <c r="H30" s="56"/>
      <c r="I30" s="42"/>
      <c r="J30" s="42"/>
      <c r="K30" s="42"/>
      <c r="L30" s="42"/>
      <c r="M30" s="42"/>
      <c r="N30" s="11"/>
    </row>
    <row r="31" spans="1:15" s="13" customFormat="1" ht="15" hidden="1" x14ac:dyDescent="0.25">
      <c r="A31" s="25"/>
      <c r="B31" s="12"/>
      <c r="C31" s="23"/>
      <c r="D31" s="23"/>
      <c r="E31" s="24"/>
      <c r="F31" s="10"/>
      <c r="G31" s="74"/>
      <c r="H31" s="56"/>
      <c r="I31" s="42"/>
      <c r="J31" s="42"/>
      <c r="K31" s="42"/>
      <c r="L31" s="42"/>
      <c r="M31" s="42"/>
      <c r="N31" s="11"/>
    </row>
    <row r="32" spans="1:15" s="13" customFormat="1" ht="15" hidden="1" x14ac:dyDescent="0.25">
      <c r="A32" s="19" t="s">
        <v>8</v>
      </c>
      <c r="B32" s="12"/>
      <c r="C32" s="23"/>
      <c r="D32" s="23"/>
      <c r="E32" s="24"/>
      <c r="F32" s="10"/>
      <c r="G32" s="74"/>
      <c r="H32" s="56"/>
      <c r="I32" s="42"/>
      <c r="J32" s="42"/>
      <c r="K32" s="42"/>
      <c r="L32" s="42"/>
      <c r="M32" s="42"/>
      <c r="N32" s="11"/>
    </row>
    <row r="33" spans="1:16" s="13" customFormat="1" ht="15" hidden="1" x14ac:dyDescent="0.25">
      <c r="A33" s="10" t="s">
        <v>37</v>
      </c>
      <c r="B33" s="12"/>
      <c r="C33" s="23"/>
      <c r="D33" s="23"/>
      <c r="E33" s="24"/>
      <c r="F33" s="10"/>
      <c r="G33" s="74"/>
      <c r="H33" s="56"/>
      <c r="I33" s="42"/>
      <c r="J33" s="42"/>
      <c r="K33" s="42"/>
      <c r="L33" s="42"/>
      <c r="M33" s="42"/>
      <c r="N33" s="11"/>
    </row>
    <row r="34" spans="1:16" s="13" customFormat="1" ht="15.75" hidden="1" thickBot="1" x14ac:dyDescent="0.3">
      <c r="A34" s="28" t="s">
        <v>15</v>
      </c>
      <c r="B34" s="62"/>
      <c r="C34" s="66"/>
      <c r="D34" s="55" t="s">
        <v>20</v>
      </c>
      <c r="E34" s="55" t="s">
        <v>23</v>
      </c>
      <c r="F34" s="12" t="s">
        <v>16</v>
      </c>
      <c r="G34" s="75"/>
      <c r="H34" s="56"/>
      <c r="I34" s="42"/>
      <c r="J34" s="42"/>
      <c r="K34" s="42"/>
      <c r="L34" s="42"/>
      <c r="M34" s="42"/>
      <c r="N34" s="11"/>
    </row>
    <row r="35" spans="1:16" s="13" customFormat="1" ht="15.75" hidden="1" thickTop="1" x14ac:dyDescent="0.25">
      <c r="A35" s="28"/>
      <c r="B35" s="12"/>
      <c r="C35" s="10"/>
      <c r="D35" s="10"/>
      <c r="E35" s="10"/>
      <c r="F35" s="12"/>
      <c r="G35" s="75"/>
      <c r="H35" s="56"/>
      <c r="I35" s="42"/>
      <c r="J35" s="42"/>
      <c r="K35" s="42"/>
      <c r="L35" s="42"/>
      <c r="M35" s="42"/>
      <c r="N35" s="11"/>
      <c r="P35" s="37"/>
    </row>
    <row r="36" spans="1:16" s="13" customFormat="1" ht="15" hidden="1" x14ac:dyDescent="0.25">
      <c r="A36" s="29"/>
      <c r="B36" s="12"/>
      <c r="C36" s="10"/>
      <c r="D36" s="10"/>
      <c r="E36" s="10"/>
      <c r="F36" s="12"/>
      <c r="G36" s="75"/>
      <c r="H36" s="56"/>
      <c r="I36" s="42"/>
      <c r="J36" s="42"/>
      <c r="K36" s="42"/>
      <c r="L36" s="42"/>
      <c r="M36" s="42"/>
      <c r="N36" s="11"/>
    </row>
    <row r="37" spans="1:16" s="13" customFormat="1" ht="15" hidden="1" x14ac:dyDescent="0.25">
      <c r="A37" s="19" t="s">
        <v>8</v>
      </c>
      <c r="B37" s="31"/>
      <c r="C37" s="31"/>
      <c r="D37" s="31"/>
      <c r="E37" s="31"/>
      <c r="F37" s="31"/>
      <c r="G37" s="77"/>
      <c r="H37" s="56"/>
      <c r="I37" s="42"/>
      <c r="J37" s="42"/>
      <c r="K37" s="42"/>
      <c r="L37" s="42"/>
      <c r="M37" s="42"/>
      <c r="N37" s="11"/>
    </row>
    <row r="38" spans="1:16" s="13" customFormat="1" ht="15" hidden="1" x14ac:dyDescent="0.25">
      <c r="A38" s="10" t="s">
        <v>59</v>
      </c>
      <c r="B38" s="31"/>
      <c r="C38" s="31"/>
      <c r="D38" s="31"/>
      <c r="E38" s="31"/>
      <c r="F38" s="31"/>
      <c r="G38" s="31"/>
      <c r="H38" s="42"/>
      <c r="I38" s="42"/>
      <c r="J38" s="42"/>
      <c r="K38" s="42"/>
      <c r="L38" s="42"/>
      <c r="M38" s="42"/>
      <c r="N38" s="11"/>
    </row>
    <row r="39" spans="1:16" s="13" customFormat="1" ht="15.75" hidden="1" x14ac:dyDescent="0.25">
      <c r="A39" s="25"/>
      <c r="B39" s="12"/>
      <c r="C39" s="10"/>
      <c r="D39" s="10"/>
      <c r="E39" s="10"/>
      <c r="F39" s="12"/>
      <c r="G39" s="80"/>
      <c r="H39" s="42"/>
      <c r="I39" s="42"/>
      <c r="J39" s="42"/>
      <c r="K39" s="42"/>
      <c r="L39" s="42"/>
      <c r="M39" s="42"/>
      <c r="N39" s="11"/>
    </row>
    <row r="40" spans="1:16" s="13" customFormat="1" ht="15.75" hidden="1" x14ac:dyDescent="0.25">
      <c r="A40" s="25"/>
      <c r="B40" s="12"/>
      <c r="C40" s="10"/>
      <c r="D40" s="10"/>
      <c r="E40" s="10"/>
      <c r="F40" s="12"/>
      <c r="G40" s="80"/>
      <c r="H40" s="42"/>
      <c r="I40" s="42"/>
      <c r="J40" s="42"/>
      <c r="K40" s="42"/>
      <c r="L40" s="42"/>
      <c r="M40" s="42"/>
      <c r="N40" s="11"/>
    </row>
    <row r="41" spans="1:16" s="13" customFormat="1" ht="31.5" hidden="1" x14ac:dyDescent="0.25">
      <c r="A41" s="14" t="s">
        <v>13</v>
      </c>
      <c r="B41" s="12" t="s">
        <v>40</v>
      </c>
      <c r="C41" s="10" t="s">
        <v>42</v>
      </c>
      <c r="D41" s="10" t="s">
        <v>31</v>
      </c>
      <c r="E41" s="10" t="s">
        <v>32</v>
      </c>
      <c r="F41" s="12">
        <v>17.207000000000001</v>
      </c>
      <c r="G41" s="80" t="s">
        <v>55</v>
      </c>
      <c r="H41" s="42"/>
      <c r="I41" s="42"/>
      <c r="J41" s="42"/>
      <c r="K41" s="42"/>
      <c r="L41" s="42"/>
      <c r="M41" s="42"/>
      <c r="N41" s="11"/>
    </row>
    <row r="42" spans="1:16" s="13" customFormat="1" ht="31.5" hidden="1" x14ac:dyDescent="0.25">
      <c r="A42" s="14" t="s">
        <v>13</v>
      </c>
      <c r="B42" s="12" t="s">
        <v>41</v>
      </c>
      <c r="C42" s="10" t="s">
        <v>42</v>
      </c>
      <c r="D42" s="10" t="s">
        <v>31</v>
      </c>
      <c r="E42" s="10" t="s">
        <v>32</v>
      </c>
      <c r="F42" s="12">
        <v>17.207000000000001</v>
      </c>
      <c r="G42" s="80" t="s">
        <v>55</v>
      </c>
      <c r="H42" s="42"/>
      <c r="I42" s="42"/>
      <c r="J42" s="42"/>
      <c r="K42" s="42"/>
      <c r="L42" s="42"/>
      <c r="M42" s="42"/>
      <c r="N42" s="11"/>
    </row>
    <row r="43" spans="1:16" s="13" customFormat="1" ht="31.5" hidden="1" x14ac:dyDescent="0.25">
      <c r="A43" s="14" t="s">
        <v>17</v>
      </c>
      <c r="B43" s="12" t="s">
        <v>40</v>
      </c>
      <c r="C43" s="10" t="s">
        <v>42</v>
      </c>
      <c r="D43" s="10" t="s">
        <v>31</v>
      </c>
      <c r="E43" s="10" t="s">
        <v>33</v>
      </c>
      <c r="F43" s="12" t="s">
        <v>14</v>
      </c>
      <c r="G43" s="80" t="s">
        <v>55</v>
      </c>
      <c r="H43" s="42"/>
      <c r="I43" s="42"/>
      <c r="J43" s="42"/>
      <c r="K43" s="42"/>
      <c r="L43" s="42"/>
      <c r="M43" s="42"/>
      <c r="N43" s="11"/>
    </row>
    <row r="44" spans="1:16" s="13" customFormat="1" ht="31.5" hidden="1" x14ac:dyDescent="0.25">
      <c r="A44" s="14" t="s">
        <v>17</v>
      </c>
      <c r="B44" s="12" t="s">
        <v>41</v>
      </c>
      <c r="C44" s="10" t="s">
        <v>42</v>
      </c>
      <c r="D44" s="10" t="s">
        <v>31</v>
      </c>
      <c r="E44" s="10" t="s">
        <v>33</v>
      </c>
      <c r="F44" s="12" t="s">
        <v>14</v>
      </c>
      <c r="G44" s="80" t="s">
        <v>55</v>
      </c>
      <c r="H44" s="42"/>
      <c r="I44" s="42"/>
      <c r="J44" s="42"/>
      <c r="K44" s="42"/>
      <c r="L44" s="42"/>
      <c r="M44" s="42"/>
      <c r="N44" s="11"/>
    </row>
    <row r="45" spans="1:16" s="13" customFormat="1" ht="15.75" hidden="1" x14ac:dyDescent="0.3">
      <c r="A45" s="70" t="s">
        <v>52</v>
      </c>
      <c r="B45" s="12" t="s">
        <v>60</v>
      </c>
      <c r="C45" s="10" t="s">
        <v>53</v>
      </c>
      <c r="D45" s="10" t="s">
        <v>21</v>
      </c>
      <c r="E45" s="10" t="s">
        <v>22</v>
      </c>
      <c r="F45" s="81">
        <v>10.561</v>
      </c>
      <c r="G45" s="72"/>
      <c r="H45" s="42">
        <v>3312.1000000000004</v>
      </c>
      <c r="I45" s="42"/>
      <c r="J45" s="42"/>
      <c r="K45" s="42"/>
      <c r="L45" s="42"/>
      <c r="M45" s="42"/>
      <c r="N45" s="11">
        <f>SUM(H45:I45)</f>
        <v>3312.1000000000004</v>
      </c>
    </row>
    <row r="46" spans="1:16" s="13" customFormat="1" ht="16.5" hidden="1" x14ac:dyDescent="0.3">
      <c r="A46" s="14"/>
      <c r="B46" s="62"/>
      <c r="C46" s="71"/>
      <c r="D46" s="71"/>
      <c r="E46" s="71"/>
      <c r="F46" s="72"/>
      <c r="G46" s="72"/>
      <c r="H46" s="42"/>
      <c r="I46" s="42"/>
      <c r="J46" s="42"/>
      <c r="K46" s="42"/>
      <c r="L46" s="42"/>
      <c r="M46" s="42"/>
      <c r="N46" s="11"/>
    </row>
    <row r="47" spans="1:16" s="13" customFormat="1" ht="15" hidden="1" x14ac:dyDescent="0.25">
      <c r="A47" s="14"/>
      <c r="B47" s="59"/>
      <c r="C47" s="10"/>
      <c r="D47" s="10"/>
      <c r="E47" s="10"/>
      <c r="F47" s="12"/>
      <c r="G47" s="12"/>
      <c r="H47" s="42"/>
      <c r="I47" s="42"/>
      <c r="J47" s="42"/>
      <c r="K47" s="42"/>
      <c r="L47" s="42"/>
      <c r="M47" s="42"/>
      <c r="N47" s="11"/>
    </row>
    <row r="48" spans="1:16" s="13" customFormat="1" ht="15" hidden="1" x14ac:dyDescent="0.25">
      <c r="A48" s="19" t="s">
        <v>8</v>
      </c>
      <c r="B48" s="30"/>
      <c r="C48" s="23"/>
      <c r="D48" s="23"/>
      <c r="E48" s="24"/>
      <c r="F48" s="12"/>
      <c r="G48" s="78"/>
      <c r="H48" s="57"/>
      <c r="I48" s="40"/>
      <c r="J48" s="40"/>
      <c r="K48" s="40"/>
      <c r="L48" s="40"/>
      <c r="M48" s="40"/>
      <c r="N48" s="11"/>
    </row>
    <row r="49" spans="1:15" s="13" customFormat="1" ht="15" hidden="1" x14ac:dyDescent="0.25">
      <c r="A49" s="10" t="s">
        <v>35</v>
      </c>
      <c r="B49" s="12"/>
      <c r="C49" s="23"/>
      <c r="D49" s="23"/>
      <c r="E49" s="24"/>
      <c r="F49" s="12"/>
      <c r="G49" s="78"/>
      <c r="H49" s="57"/>
      <c r="I49" s="40"/>
      <c r="J49" s="40"/>
      <c r="K49" s="40"/>
      <c r="L49" s="40"/>
      <c r="M49" s="40"/>
      <c r="N49" s="11"/>
    </row>
    <row r="50" spans="1:15" s="13" customFormat="1" ht="15.75" hidden="1" x14ac:dyDescent="0.25">
      <c r="A50" s="29" t="s">
        <v>18</v>
      </c>
      <c r="B50" s="12"/>
      <c r="C50" s="23"/>
      <c r="D50" s="23" t="s">
        <v>19</v>
      </c>
      <c r="E50" s="24" t="s">
        <v>30</v>
      </c>
      <c r="F50" s="27">
        <v>17.800999999999998</v>
      </c>
      <c r="G50" s="80" t="s">
        <v>46</v>
      </c>
      <c r="H50" s="57"/>
      <c r="I50" s="40"/>
      <c r="J50" s="40"/>
      <c r="K50" s="40"/>
      <c r="L50" s="40"/>
      <c r="M50" s="40"/>
      <c r="N50" s="11"/>
    </row>
    <row r="51" spans="1:15" s="13" customFormat="1" ht="15" hidden="1" x14ac:dyDescent="0.25">
      <c r="A51" s="29"/>
      <c r="B51" s="12"/>
      <c r="C51" s="23"/>
      <c r="D51" s="23"/>
      <c r="E51" s="24"/>
      <c r="F51" s="12"/>
      <c r="G51" s="78"/>
      <c r="H51" s="57"/>
      <c r="I51" s="40"/>
      <c r="J51" s="40"/>
      <c r="K51" s="40"/>
      <c r="L51" s="40"/>
      <c r="M51" s="40"/>
      <c r="N51" s="11"/>
      <c r="O51" s="39"/>
    </row>
    <row r="52" spans="1:15" s="13" customFormat="1" ht="15" hidden="1" x14ac:dyDescent="0.25">
      <c r="A52" s="29"/>
      <c r="B52" s="12"/>
      <c r="C52" s="10"/>
      <c r="D52" s="41"/>
      <c r="E52" s="10"/>
      <c r="F52" s="10"/>
      <c r="G52" s="79"/>
      <c r="H52" s="57"/>
      <c r="I52" s="40"/>
      <c r="J52" s="40"/>
      <c r="K52" s="40"/>
      <c r="L52" s="40"/>
      <c r="M52" s="40"/>
      <c r="N52" s="11"/>
    </row>
    <row r="53" spans="1:15" s="13" customFormat="1" ht="15" hidden="1" x14ac:dyDescent="0.25">
      <c r="A53" s="29"/>
      <c r="B53" s="12"/>
      <c r="C53" s="23"/>
      <c r="D53" s="23"/>
      <c r="E53" s="24"/>
      <c r="F53" s="12"/>
      <c r="G53" s="78"/>
      <c r="H53" s="57"/>
      <c r="I53" s="40"/>
      <c r="J53" s="40"/>
      <c r="K53" s="40"/>
      <c r="L53" s="40"/>
      <c r="M53" s="40"/>
      <c r="N53" s="11"/>
    </row>
    <row r="54" spans="1:15" s="13" customFormat="1" ht="15" hidden="1" x14ac:dyDescent="0.25">
      <c r="A54" s="14"/>
      <c r="B54" s="12"/>
      <c r="C54" s="23"/>
      <c r="D54" s="23"/>
      <c r="E54" s="23"/>
      <c r="F54" s="12"/>
      <c r="G54" s="78"/>
      <c r="H54" s="57"/>
      <c r="I54" s="40"/>
      <c r="J54" s="40"/>
      <c r="K54" s="40"/>
      <c r="L54" s="40"/>
      <c r="M54" s="40"/>
      <c r="N54" s="11"/>
    </row>
    <row r="55" spans="1:15" s="13" customFormat="1" ht="15" hidden="1" x14ac:dyDescent="0.25">
      <c r="A55" s="19" t="s">
        <v>8</v>
      </c>
      <c r="B55" s="12"/>
      <c r="C55" s="23"/>
      <c r="D55" s="23"/>
      <c r="E55" s="23"/>
      <c r="F55" s="12"/>
      <c r="G55" s="78"/>
      <c r="H55" s="57"/>
      <c r="I55" s="40"/>
      <c r="J55" s="40"/>
      <c r="K55" s="40"/>
      <c r="L55" s="40"/>
      <c r="M55" s="40"/>
      <c r="N55" s="11"/>
    </row>
    <row r="56" spans="1:15" s="13" customFormat="1" ht="15" hidden="1" x14ac:dyDescent="0.25">
      <c r="A56" s="10" t="s">
        <v>36</v>
      </c>
      <c r="B56" s="12"/>
      <c r="C56" s="23"/>
      <c r="D56" s="23"/>
      <c r="E56" s="23"/>
      <c r="F56" s="12"/>
      <c r="G56" s="78"/>
      <c r="H56" s="57"/>
      <c r="I56" s="40"/>
      <c r="J56" s="40"/>
      <c r="K56" s="40"/>
      <c r="L56" s="40"/>
      <c r="M56" s="40"/>
      <c r="N56" s="11"/>
    </row>
    <row r="57" spans="1:15" s="13" customFormat="1" ht="31.5" hidden="1" x14ac:dyDescent="0.25">
      <c r="A57" s="25"/>
      <c r="B57" s="12"/>
      <c r="C57" s="68"/>
      <c r="D57" s="41" t="s">
        <v>29</v>
      </c>
      <c r="E57" s="41" t="s">
        <v>28</v>
      </c>
      <c r="F57" s="10">
        <v>17.245000000000001</v>
      </c>
      <c r="G57" s="80" t="s">
        <v>45</v>
      </c>
      <c r="H57" s="57"/>
      <c r="I57" s="40"/>
      <c r="J57" s="40"/>
      <c r="K57" s="40"/>
      <c r="L57" s="40"/>
      <c r="M57" s="40"/>
      <c r="N57" s="11"/>
    </row>
    <row r="58" spans="1:15" s="13" customFormat="1" ht="31.5" hidden="1" x14ac:dyDescent="0.25">
      <c r="A58" s="25"/>
      <c r="B58" s="12"/>
      <c r="C58" s="68"/>
      <c r="D58" s="41" t="s">
        <v>29</v>
      </c>
      <c r="E58" s="41" t="s">
        <v>28</v>
      </c>
      <c r="F58" s="10">
        <v>17.245000000000001</v>
      </c>
      <c r="G58" s="80" t="s">
        <v>45</v>
      </c>
      <c r="H58" s="57"/>
      <c r="I58" s="40"/>
      <c r="J58" s="40"/>
      <c r="K58" s="40"/>
      <c r="L58" s="40"/>
      <c r="M58" s="40"/>
      <c r="N58" s="11"/>
    </row>
    <row r="59" spans="1:15" s="13" customFormat="1" ht="15" hidden="1" x14ac:dyDescent="0.25">
      <c r="A59" s="25"/>
      <c r="B59" s="12"/>
      <c r="C59" s="10"/>
      <c r="D59" s="41"/>
      <c r="E59" s="41"/>
      <c r="F59" s="10"/>
      <c r="G59" s="79"/>
      <c r="H59" s="57"/>
      <c r="I59" s="40"/>
      <c r="J59" s="40"/>
      <c r="K59" s="40"/>
      <c r="L59" s="40"/>
      <c r="M59" s="40"/>
      <c r="N59" s="11"/>
      <c r="O59" s="39"/>
    </row>
    <row r="60" spans="1:15" s="13" customFormat="1" ht="15" hidden="1" x14ac:dyDescent="0.25">
      <c r="A60" s="31"/>
      <c r="B60" s="12"/>
      <c r="C60" s="10"/>
      <c r="D60" s="10"/>
      <c r="E60" s="10"/>
      <c r="F60" s="10"/>
      <c r="G60" s="79"/>
      <c r="H60" s="57"/>
      <c r="I60" s="40"/>
      <c r="J60" s="40"/>
      <c r="K60" s="40"/>
      <c r="L60" s="40"/>
      <c r="M60" s="40"/>
      <c r="N60" s="11"/>
    </row>
    <row r="61" spans="1:15" s="13" customFormat="1" ht="15" hidden="1" x14ac:dyDescent="0.25">
      <c r="A61" s="31"/>
      <c r="B61" s="12"/>
      <c r="C61" s="10"/>
      <c r="D61" s="10"/>
      <c r="E61" s="10"/>
      <c r="F61" s="10"/>
      <c r="G61" s="79"/>
      <c r="H61" s="57"/>
      <c r="I61" s="40"/>
      <c r="J61" s="40"/>
      <c r="K61" s="40"/>
      <c r="L61" s="40"/>
      <c r="M61" s="40"/>
      <c r="N61" s="11"/>
    </row>
    <row r="62" spans="1:15" s="13" customFormat="1" ht="15" hidden="1" x14ac:dyDescent="0.25">
      <c r="A62" s="31"/>
      <c r="B62" s="12"/>
      <c r="C62" s="10"/>
      <c r="D62" s="10"/>
      <c r="E62" s="10"/>
      <c r="F62" s="10"/>
      <c r="G62" s="79"/>
      <c r="H62" s="57"/>
      <c r="I62" s="40"/>
      <c r="J62" s="40"/>
      <c r="K62" s="40"/>
      <c r="L62" s="40"/>
      <c r="M62" s="40"/>
      <c r="N62" s="11"/>
    </row>
    <row r="63" spans="1:15" s="13" customFormat="1" ht="15" x14ac:dyDescent="0.25">
      <c r="A63" s="31"/>
      <c r="B63" s="12"/>
      <c r="C63" s="10"/>
      <c r="D63" s="10"/>
      <c r="E63" s="10"/>
      <c r="F63" s="10"/>
      <c r="G63" s="79"/>
      <c r="H63" s="57"/>
      <c r="I63" s="40"/>
      <c r="J63" s="40"/>
      <c r="K63" s="40"/>
      <c r="L63" s="40"/>
      <c r="M63" s="40"/>
      <c r="N63" s="11"/>
    </row>
    <row r="64" spans="1:15" s="13" customFormat="1" ht="15.75" thickBot="1" x14ac:dyDescent="0.3">
      <c r="A64" s="38"/>
      <c r="B64" s="31"/>
      <c r="C64" s="10"/>
      <c r="D64" s="10"/>
      <c r="E64" s="10"/>
      <c r="F64" s="10"/>
      <c r="G64" s="10"/>
      <c r="H64" s="57"/>
      <c r="I64" s="40"/>
      <c r="J64" s="40"/>
      <c r="K64" s="40"/>
      <c r="L64" s="40"/>
      <c r="M64" s="40"/>
      <c r="N64" s="11"/>
    </row>
    <row r="65" spans="1:14" s="9" customFormat="1" ht="17.25" thickBot="1" x14ac:dyDescent="0.35">
      <c r="A65" s="32" t="s">
        <v>0</v>
      </c>
      <c r="B65" s="58"/>
      <c r="C65" s="52"/>
      <c r="D65" s="52"/>
      <c r="E65" s="52"/>
      <c r="F65" s="52"/>
      <c r="G65" s="52"/>
      <c r="H65" s="47">
        <f>SUM(H6:H64)</f>
        <v>3312.1000000000004</v>
      </c>
      <c r="I65" s="47">
        <f>SUM(I36:I63)</f>
        <v>0</v>
      </c>
      <c r="J65" s="47">
        <f>SUM(J8:J63)</f>
        <v>435918</v>
      </c>
      <c r="K65" s="47">
        <f>SUM(K7:K19)</f>
        <v>87699</v>
      </c>
      <c r="L65" s="47">
        <f>SUM(L26:L27)</f>
        <v>5000</v>
      </c>
      <c r="M65" s="47">
        <f>SUM(M10:M40)</f>
        <v>73286</v>
      </c>
      <c r="N65" s="33"/>
    </row>
    <row r="66" spans="1:14" s="9" customFormat="1" ht="16.5" x14ac:dyDescent="0.3">
      <c r="A66" s="15"/>
      <c r="B66" s="15"/>
      <c r="C66" s="16"/>
      <c r="D66" s="16"/>
      <c r="E66" s="16"/>
      <c r="F66" s="16"/>
      <c r="G66" s="16"/>
      <c r="H66" s="48"/>
      <c r="I66" s="48"/>
      <c r="J66" s="48"/>
      <c r="K66" s="48"/>
      <c r="L66" s="48"/>
      <c r="M66" s="48"/>
      <c r="N66" s="17"/>
    </row>
    <row r="67" spans="1:14" s="9" customFormat="1" ht="16.5" x14ac:dyDescent="0.3">
      <c r="A67" s="13" t="s">
        <v>9</v>
      </c>
      <c r="C67" s="61"/>
      <c r="D67" s="18"/>
      <c r="E67" s="18"/>
      <c r="F67" s="18"/>
      <c r="G67" s="18"/>
      <c r="H67" s="49"/>
      <c r="I67" s="49"/>
      <c r="J67" s="49"/>
      <c r="K67" s="49"/>
      <c r="L67" s="49"/>
      <c r="M67" s="49"/>
    </row>
    <row r="68" spans="1:14" s="9" customFormat="1" ht="16.5" hidden="1" x14ac:dyDescent="0.3">
      <c r="A68" s="13" t="s">
        <v>57</v>
      </c>
      <c r="C68" s="86"/>
      <c r="D68" s="86"/>
      <c r="E68" s="18"/>
      <c r="F68" s="18"/>
      <c r="G68" s="18"/>
      <c r="H68" s="49"/>
      <c r="I68" s="49"/>
      <c r="J68" s="49"/>
      <c r="K68" s="49"/>
      <c r="L68" s="49"/>
      <c r="M68" s="49"/>
    </row>
    <row r="69" spans="1:14" s="9" customFormat="1" ht="16.5" hidden="1" x14ac:dyDescent="0.3">
      <c r="A69" s="15" t="s">
        <v>56</v>
      </c>
      <c r="C69" s="18"/>
      <c r="D69" s="18"/>
      <c r="E69" s="18"/>
      <c r="F69" s="18"/>
      <c r="G69" s="18"/>
      <c r="H69" s="49"/>
      <c r="I69" s="49"/>
      <c r="J69" s="49"/>
      <c r="K69" s="49"/>
      <c r="L69" s="49"/>
      <c r="M69" s="49"/>
    </row>
    <row r="70" spans="1:14" ht="15" hidden="1" x14ac:dyDescent="0.25">
      <c r="A70" s="13" t="s">
        <v>62</v>
      </c>
    </row>
    <row r="71" spans="1:14" ht="15" hidden="1" x14ac:dyDescent="0.25">
      <c r="A71" s="15" t="s">
        <v>63</v>
      </c>
    </row>
    <row r="72" spans="1:14" ht="15" hidden="1" x14ac:dyDescent="0.25">
      <c r="A72" s="13" t="s">
        <v>71</v>
      </c>
    </row>
    <row r="73" spans="1:14" ht="15" hidden="1" x14ac:dyDescent="0.25">
      <c r="A73" s="15" t="s">
        <v>72</v>
      </c>
    </row>
    <row r="74" spans="1:14" ht="15" hidden="1" x14ac:dyDescent="0.25">
      <c r="A74" s="13" t="s">
        <v>78</v>
      </c>
    </row>
    <row r="75" spans="1:14" ht="15" hidden="1" x14ac:dyDescent="0.25">
      <c r="A75" s="15" t="s">
        <v>76</v>
      </c>
    </row>
    <row r="76" spans="1:14" ht="15" x14ac:dyDescent="0.25">
      <c r="A76" s="13" t="s">
        <v>82</v>
      </c>
    </row>
    <row r="77" spans="1:14" ht="15" x14ac:dyDescent="0.25">
      <c r="A77" s="15" t="s">
        <v>83</v>
      </c>
    </row>
    <row r="78" spans="1:14" ht="15" x14ac:dyDescent="0.25">
      <c r="A78" s="15"/>
    </row>
    <row r="79" spans="1:14" ht="15" x14ac:dyDescent="0.25">
      <c r="A79" s="15"/>
    </row>
    <row r="80" spans="1:14" ht="15" x14ac:dyDescent="0.25">
      <c r="A80" s="15"/>
    </row>
    <row r="81" spans="1:1" ht="15" x14ac:dyDescent="0.25">
      <c r="A81" s="15"/>
    </row>
    <row r="82" spans="1:1" ht="15" x14ac:dyDescent="0.25">
      <c r="A82" s="15"/>
    </row>
    <row r="83" spans="1:1" ht="15" x14ac:dyDescent="0.25">
      <c r="A83" s="15"/>
    </row>
    <row r="86" spans="1:1" ht="16.5" x14ac:dyDescent="0.3">
      <c r="A86" s="9" t="s">
        <v>47</v>
      </c>
    </row>
    <row r="87" spans="1:1" ht="16.5" x14ac:dyDescent="0.3">
      <c r="A87" s="9" t="s">
        <v>48</v>
      </c>
    </row>
    <row r="88" spans="1:1" ht="16.5" x14ac:dyDescent="0.3">
      <c r="A88" s="9" t="s">
        <v>49</v>
      </c>
    </row>
    <row r="89" spans="1:1" ht="16.5" x14ac:dyDescent="0.3">
      <c r="A89" s="9" t="s">
        <v>50</v>
      </c>
    </row>
    <row r="90" spans="1:1" ht="16.5" x14ac:dyDescent="0.3">
      <c r="A90" s="9" t="s">
        <v>51</v>
      </c>
    </row>
  </sheetData>
  <mergeCells count="2">
    <mergeCell ref="B1:F1"/>
    <mergeCell ref="C68:D68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9DB0E8-F2FB-41EB-AF02-0555C3F172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4A286-CA57-447F-9CBD-6D3B937E2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66079F-C72A-447E-ABDC-3EDB64A45A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BERKSHIRE</vt:lpstr>
      <vt:lpstr>BERKSHIRE!Print_Area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2023-09-26T20:29:24Z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