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051904E-2D88-4F9C-8AAA-83DFAD9263BE}" xr6:coauthVersionLast="47" xr6:coauthVersionMax="47" xr10:uidLastSave="{00000000-0000-0000-0000-000000000000}"/>
  <bookViews>
    <workbookView xWindow="3975" yWindow="3975" windowWidth="21810" windowHeight="11385" xr2:uid="{00000000-000D-0000-FFFF-FFFF00000000}"/>
  </bookViews>
  <sheets>
    <sheet name="BROCKTON" sheetId="2" r:id="rId1"/>
  </sheets>
  <definedNames>
    <definedName name="_xlnm.Print_Area" localSheetId="0">BROCKTON!$A$1:$H$69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4" i="2" l="1"/>
  <c r="R54" i="2" s="1"/>
  <c r="Q52" i="2"/>
  <c r="R52" i="2" s="1"/>
  <c r="R55" i="2"/>
  <c r="R56" i="2"/>
  <c r="R53" i="2"/>
  <c r="R30" i="2"/>
  <c r="P67" i="2"/>
  <c r="R11" i="2"/>
  <c r="O10" i="2"/>
  <c r="R10" i="2" s="1"/>
  <c r="N67" i="2"/>
  <c r="R64" i="2"/>
  <c r="R63" i="2"/>
  <c r="M67" i="2"/>
  <c r="R29" i="2"/>
  <c r="L67" i="2"/>
  <c r="R45" i="2"/>
  <c r="K44" i="2"/>
  <c r="R44" i="2" s="1"/>
  <c r="R17" i="2"/>
  <c r="J16" i="2"/>
  <c r="R16" i="2" s="1"/>
  <c r="R9" i="2"/>
  <c r="I8" i="2"/>
  <c r="R8" i="2" s="1"/>
  <c r="R57" i="2"/>
  <c r="Q67" i="2" l="1"/>
  <c r="O67" i="2"/>
  <c r="K67" i="2"/>
  <c r="J67" i="2"/>
  <c r="I67" i="2"/>
  <c r="R66" i="2"/>
  <c r="H67" i="2"/>
</calcChain>
</file>

<file path=xl/sharedStrings.xml><?xml version="1.0" encoding="utf-8"?>
<sst xmlns="http://schemas.openxmlformats.org/spreadsheetml/2006/main" count="166" uniqueCount="104">
  <si>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</si>
  <si>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</si>
  <si>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</si>
  <si>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</si>
  <si>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</si>
  <si>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</si>
  <si>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</si>
  <si>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</si>
  <si>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</si>
  <si>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</si>
  <si>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</si>
  <si>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</si>
  <si>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</si>
  <si>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</si>
  <si>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</si>
  <si>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</si>
  <si>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</si>
  <si>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</si>
  <si>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</si>
  <si>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</si>
  <si>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</si>
  <si>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</si>
  <si>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</si>
  <si>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</si>
  <si>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</si>
  <si>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</si>
  <si>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</si>
  <si>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</si>
  <si>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</si>
  <si>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</si>
  <si>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</si>
  <si>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</si>
  <si>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</si>
  <si>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</si>
  <si>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</si>
  <si>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</si>
  <si>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</si>
  <si>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</si>
  <si>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</si>
  <si>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</si>
  <si>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</si>
  <si>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</si>
  <si>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</si>
  <si>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</si>
  <si>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</si>
  <si>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</si>
  <si>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</si>
  <si>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</si>
  <si>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</si>
  <si>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</si>
  <si>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</si>
  <si>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</si>
  <si>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</si>
  <si>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</si>
  <si>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</si>
  <si>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</si>
  <si>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</si>
  <si>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</si>
  <si>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</si>
  <si>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</si>
  <si>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</si>
  <si>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</si>
  <si>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</si>
  <si>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</si>
  <si>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</si>
  <si>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</si>
  <si>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</si>
  <si>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</si>
  <si>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</si>
  <si>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</si>
  <si>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</si>
  <si>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</si>
  <si>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</si>
  <si>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</si>
  <si>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</si>
  <si>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</si>
  <si>
    <t>BUDGET #5 FY24</t>
  </si>
  <si>
    <t>CT EOL 24CCBWIBSOSWTF</t>
  </si>
  <si>
    <t>WORKFORCE TRAINING FUND</t>
  </si>
  <si>
    <t>WTRUSTF24</t>
  </si>
  <si>
    <t>N.A</t>
  </si>
  <si>
    <t>TO ADD WTF FUNDS</t>
  </si>
  <si>
    <t>BUDGET #5 FY24 SEPTEMBER 12, 2023</t>
  </si>
  <si>
    <t>BUDGET #6 FY24</t>
  </si>
  <si>
    <t>K110</t>
  </si>
  <si>
    <t>LVER</t>
  </si>
  <si>
    <t>TO DECREASE DVOP FUNDS AND ADD LVER</t>
  </si>
  <si>
    <t>BUDGET #6 FY24 SEPTEMBER 25, 2023</t>
  </si>
  <si>
    <t>BUDGET #7 FY24</t>
  </si>
  <si>
    <t>ADULT</t>
  </si>
  <si>
    <t>FWIAADT24A</t>
  </si>
  <si>
    <t>TO ADD FY24 ADULT FUNDS</t>
  </si>
  <si>
    <t>BUDGET #7 FY24 SEPTEMBER 26, 2023</t>
  </si>
  <si>
    <t>BUDGET #8 FY24</t>
  </si>
  <si>
    <t>BUDGET #8 FY24 SEPTEMBER 27, 2023</t>
  </si>
  <si>
    <t>TO ADD FY24 SOS FUNDS</t>
  </si>
  <si>
    <t>STATE ONE STOP</t>
  </si>
  <si>
    <t>STOSCC2024</t>
  </si>
  <si>
    <t>WP 90%</t>
  </si>
  <si>
    <t>FES2024</t>
  </si>
  <si>
    <t>WP 10%</t>
  </si>
  <si>
    <t>BUDGET #9 FY24</t>
  </si>
  <si>
    <t>BUDGET #9 FY24 OCTOBER 5, 2023</t>
  </si>
  <si>
    <t>TO ADD WP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</si>
</sst>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abSelected="1" topLeftCell="A4" zoomScale="118" zoomScaleNormal="118" workbookViewId="0">
      <selection activeCell="D54" sqref="D54"/>
    </sheetView>
  </sheetViews>
  <sheetFormatPr defaultColWidth="9.140625" defaultRowHeight="16.5" x14ac:dyDescent="0.3"/>
  <cols>
    <col min="1" max="1" width="43.140625" style="3" customWidth="1"/>
    <col min="2" max="2" width="29.140625" style="3" customWidth="1"/>
    <col min="3" max="3" width="14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4.85546875" style="27" customWidth="1"/>
    <col min="8" max="8" width="15.42578125" style="2" hidden="1" customWidth="1"/>
    <col min="9" max="10" width="12.85546875" style="2" hidden="1" customWidth="1"/>
    <col min="11" max="16" width="18" style="2" hidden="1" customWidth="1"/>
    <col min="17" max="17" width="18" style="2" customWidth="1"/>
    <col min="18" max="18" width="12.140625" style="43" hidden="1" customWidth="1"/>
    <col min="19" max="19" width="14" style="3" bestFit="1" customWidth="1"/>
    <col min="20" max="16384" width="9.140625" style="3"/>
  </cols>
  <sheetData>
    <row r="1" spans="1:18" ht="20.25" x14ac:dyDescent="0.3">
      <c r="A1" s="3" t="s">
        <v>11</v>
      </c>
      <c r="B1" s="83" t="s">
        <v>10</v>
      </c>
      <c r="C1" s="84"/>
      <c r="D1" s="84"/>
      <c r="E1" s="84"/>
      <c r="F1" s="84"/>
      <c r="G1" s="84"/>
      <c r="H1" s="84"/>
      <c r="I1" s="62"/>
      <c r="J1" s="62"/>
      <c r="K1" s="62"/>
      <c r="L1" s="62"/>
      <c r="M1" s="62"/>
      <c r="N1" s="62"/>
      <c r="O1" s="62"/>
      <c r="P1" s="62"/>
      <c r="Q1" s="62"/>
    </row>
    <row r="2" spans="1:18" ht="20.25" x14ac:dyDescent="0.3">
      <c r="B2" s="6"/>
      <c r="C2" s="6"/>
      <c r="D2" s="6"/>
      <c r="E2" s="7"/>
      <c r="F2" s="7"/>
    </row>
    <row r="3" spans="1:18" ht="20.25" x14ac:dyDescent="0.3">
      <c r="A3" s="4" t="s">
        <v>12</v>
      </c>
      <c r="B3" s="6" t="s">
        <v>7</v>
      </c>
      <c r="C3" s="1"/>
    </row>
    <row r="4" spans="1:18" ht="21" thickBot="1" x14ac:dyDescent="0.35">
      <c r="A4" s="4"/>
      <c r="B4" s="5"/>
      <c r="C4" s="1"/>
    </row>
    <row r="5" spans="1:18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28</v>
      </c>
      <c r="H5" s="9" t="s">
        <v>45</v>
      </c>
      <c r="I5" s="65" t="s">
        <v>44</v>
      </c>
      <c r="J5" s="65" t="s">
        <v>54</v>
      </c>
      <c r="K5" s="65" t="s">
        <v>59</v>
      </c>
      <c r="L5" s="65" t="s">
        <v>68</v>
      </c>
      <c r="M5" s="65" t="s">
        <v>76</v>
      </c>
      <c r="N5" s="65" t="s">
        <v>83</v>
      </c>
      <c r="O5" s="65" t="s">
        <v>88</v>
      </c>
      <c r="P5" s="65" t="s">
        <v>93</v>
      </c>
      <c r="Q5" s="65" t="s">
        <v>101</v>
      </c>
      <c r="R5" s="33" t="s">
        <v>6</v>
      </c>
    </row>
    <row r="6" spans="1:18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7"/>
      <c r="I6" s="64"/>
      <c r="J6" s="64"/>
      <c r="K6" s="64"/>
      <c r="L6" s="64"/>
      <c r="M6" s="64"/>
      <c r="N6" s="64"/>
      <c r="O6" s="64"/>
      <c r="P6" s="64"/>
      <c r="Q6" s="64"/>
      <c r="R6" s="44"/>
    </row>
    <row r="7" spans="1:18" s="10" customFormat="1" hidden="1" x14ac:dyDescent="0.3">
      <c r="A7" s="15" t="s">
        <v>47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47"/>
      <c r="N7" s="47"/>
      <c r="O7" s="47"/>
      <c r="P7" s="47"/>
      <c r="Q7" s="47"/>
      <c r="R7" s="33"/>
    </row>
    <row r="8" spans="1:18" s="10" customFormat="1" ht="30" hidden="1" x14ac:dyDescent="0.3">
      <c r="A8" s="69" t="s">
        <v>50</v>
      </c>
      <c r="B8" s="57" t="s">
        <v>51</v>
      </c>
      <c r="C8" s="81" t="s">
        <v>52</v>
      </c>
      <c r="D8" s="70" t="s">
        <v>18</v>
      </c>
      <c r="E8" s="70">
        <v>6501</v>
      </c>
      <c r="F8" s="16">
        <v>17.259</v>
      </c>
      <c r="G8" s="75" t="s">
        <v>29</v>
      </c>
      <c r="H8" s="47"/>
      <c r="I8" s="47">
        <f>895062-1</f>
        <v>895061</v>
      </c>
      <c r="J8" s="47"/>
      <c r="K8" s="47"/>
      <c r="L8" s="47"/>
      <c r="M8" s="47"/>
      <c r="N8" s="47"/>
      <c r="O8" s="47"/>
      <c r="P8" s="47"/>
      <c r="Q8" s="47"/>
      <c r="R8" s="33">
        <f>SUM(I8)</f>
        <v>895061</v>
      </c>
    </row>
    <row r="9" spans="1:18" s="10" customFormat="1" ht="30" hidden="1" x14ac:dyDescent="0.3">
      <c r="A9" s="69" t="s">
        <v>50</v>
      </c>
      <c r="B9" s="16" t="s">
        <v>53</v>
      </c>
      <c r="C9" s="81" t="s">
        <v>52</v>
      </c>
      <c r="D9" s="70" t="s">
        <v>18</v>
      </c>
      <c r="E9" s="70">
        <v>6501</v>
      </c>
      <c r="F9" s="16">
        <v>17.259</v>
      </c>
      <c r="G9" s="75" t="s">
        <v>29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33">
        <f>SUM(I9)</f>
        <v>1</v>
      </c>
    </row>
    <row r="10" spans="1:18" s="10" customFormat="1" ht="30" hidden="1" x14ac:dyDescent="0.3">
      <c r="A10" s="18" t="s">
        <v>89</v>
      </c>
      <c r="B10" s="57" t="s">
        <v>51</v>
      </c>
      <c r="C10" s="15" t="s">
        <v>90</v>
      </c>
      <c r="D10" s="54" t="s">
        <v>22</v>
      </c>
      <c r="E10" s="54">
        <v>6502</v>
      </c>
      <c r="F10" s="15">
        <v>17.257999999999999</v>
      </c>
      <c r="G10" s="75" t="s">
        <v>29</v>
      </c>
      <c r="H10" s="47"/>
      <c r="I10" s="47"/>
      <c r="J10" s="47"/>
      <c r="K10" s="47"/>
      <c r="L10" s="47"/>
      <c r="M10" s="47"/>
      <c r="N10" s="47"/>
      <c r="O10" s="47">
        <f>149587-1</f>
        <v>149586</v>
      </c>
      <c r="P10" s="47"/>
      <c r="Q10" s="47"/>
      <c r="R10" s="33">
        <f>O10</f>
        <v>149586</v>
      </c>
    </row>
    <row r="11" spans="1:18" s="10" customFormat="1" hidden="1" x14ac:dyDescent="0.3">
      <c r="A11" s="18" t="s">
        <v>89</v>
      </c>
      <c r="B11" s="16" t="s">
        <v>53</v>
      </c>
      <c r="C11" s="15" t="s">
        <v>90</v>
      </c>
      <c r="D11" s="54" t="s">
        <v>22</v>
      </c>
      <c r="E11" s="54">
        <v>6502</v>
      </c>
      <c r="F11" s="15">
        <v>17.257999999999999</v>
      </c>
      <c r="G11" s="75" t="s">
        <v>29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33">
        <f>O11</f>
        <v>1</v>
      </c>
    </row>
    <row r="12" spans="1:18" s="10" customFormat="1" hidden="1" x14ac:dyDescent="0.3">
      <c r="A12" s="31"/>
      <c r="B12" s="16"/>
      <c r="C12" s="55"/>
      <c r="D12" s="54"/>
      <c r="E12" s="54"/>
      <c r="F12" s="15"/>
      <c r="G12" s="75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33"/>
    </row>
    <row r="13" spans="1:18" s="10" customFormat="1" hidden="1" x14ac:dyDescent="0.3">
      <c r="A13" s="18"/>
      <c r="B13" s="16"/>
      <c r="C13" s="15"/>
      <c r="D13" s="54" t="s">
        <v>22</v>
      </c>
      <c r="E13" s="54">
        <v>6502</v>
      </c>
      <c r="F13" s="15">
        <v>17.257999999999999</v>
      </c>
      <c r="G13" s="75" t="s">
        <v>29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33"/>
    </row>
    <row r="14" spans="1:18" s="10" customFormat="1" hidden="1" x14ac:dyDescent="0.3">
      <c r="A14" s="18"/>
      <c r="B14" s="16"/>
      <c r="C14" s="15"/>
      <c r="D14" s="54" t="s">
        <v>22</v>
      </c>
      <c r="E14" s="54">
        <v>6502</v>
      </c>
      <c r="F14" s="15">
        <v>17.257999999999999</v>
      </c>
      <c r="G14" s="75" t="s">
        <v>29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33"/>
    </row>
    <row r="15" spans="1:18" s="10" customFormat="1" hidden="1" x14ac:dyDescent="0.3">
      <c r="A15" s="31"/>
      <c r="B15" s="16"/>
      <c r="C15" s="15"/>
      <c r="D15" s="54"/>
      <c r="E15" s="54"/>
      <c r="F15" s="15"/>
      <c r="G15" s="75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33"/>
    </row>
    <row r="16" spans="1:18" s="10" customFormat="1" ht="30" hidden="1" x14ac:dyDescent="0.3">
      <c r="A16" s="31" t="s">
        <v>57</v>
      </c>
      <c r="B16" s="57" t="s">
        <v>51</v>
      </c>
      <c r="C16" s="82" t="s">
        <v>58</v>
      </c>
      <c r="D16" s="54" t="s">
        <v>19</v>
      </c>
      <c r="E16" s="54">
        <v>6503</v>
      </c>
      <c r="F16" s="15">
        <v>17.277999999999999</v>
      </c>
      <c r="G16" s="75" t="s">
        <v>29</v>
      </c>
      <c r="H16" s="47"/>
      <c r="I16" s="47"/>
      <c r="J16" s="47">
        <f>128858-1</f>
        <v>128857</v>
      </c>
      <c r="K16" s="47"/>
      <c r="L16" s="47"/>
      <c r="M16" s="47"/>
      <c r="N16" s="47"/>
      <c r="O16" s="47"/>
      <c r="P16" s="47"/>
      <c r="Q16" s="47"/>
      <c r="R16" s="33">
        <f>SUM(J16)</f>
        <v>128857</v>
      </c>
    </row>
    <row r="17" spans="1:19" s="10" customFormat="1" hidden="1" x14ac:dyDescent="0.3">
      <c r="A17" s="31" t="s">
        <v>57</v>
      </c>
      <c r="B17" s="16" t="s">
        <v>53</v>
      </c>
      <c r="C17" s="82" t="s">
        <v>58</v>
      </c>
      <c r="D17" s="54" t="s">
        <v>19</v>
      </c>
      <c r="E17" s="54">
        <v>6503</v>
      </c>
      <c r="F17" s="15">
        <v>17.277999999999999</v>
      </c>
      <c r="G17" s="75" t="s">
        <v>29</v>
      </c>
      <c r="H17" s="47"/>
      <c r="I17" s="47"/>
      <c r="J17" s="47">
        <v>1</v>
      </c>
      <c r="K17" s="47"/>
      <c r="L17" s="47"/>
      <c r="M17" s="47"/>
      <c r="N17" s="47"/>
      <c r="O17" s="47"/>
      <c r="P17" s="47"/>
      <c r="Q17" s="47"/>
      <c r="R17" s="33">
        <f>SUM(J17)</f>
        <v>1</v>
      </c>
    </row>
    <row r="18" spans="1:19" s="10" customFormat="1" hidden="1" x14ac:dyDescent="0.3">
      <c r="A18" s="31"/>
      <c r="B18" s="16"/>
      <c r="C18" s="46"/>
      <c r="D18" s="15"/>
      <c r="E18" s="16"/>
      <c r="F18" s="15"/>
      <c r="G18" s="7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33"/>
    </row>
    <row r="19" spans="1:19" s="10" customFormat="1" hidden="1" x14ac:dyDescent="0.3">
      <c r="A19" s="31"/>
      <c r="B19" s="16"/>
      <c r="C19" s="15"/>
      <c r="D19" s="54" t="s">
        <v>19</v>
      </c>
      <c r="E19" s="70">
        <v>6503</v>
      </c>
      <c r="F19" s="15">
        <v>17.277999999999999</v>
      </c>
      <c r="G19" s="75" t="s">
        <v>29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33"/>
    </row>
    <row r="20" spans="1:19" s="10" customFormat="1" hidden="1" x14ac:dyDescent="0.3">
      <c r="A20" s="31"/>
      <c r="B20" s="16"/>
      <c r="C20" s="15"/>
      <c r="D20" s="54" t="s">
        <v>19</v>
      </c>
      <c r="E20" s="70">
        <v>6503</v>
      </c>
      <c r="F20" s="15">
        <v>17.277999999999999</v>
      </c>
      <c r="G20" s="75" t="s">
        <v>29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33"/>
    </row>
    <row r="21" spans="1:19" s="10" customFormat="1" hidden="1" x14ac:dyDescent="0.3">
      <c r="A21" s="31"/>
      <c r="B21" s="16"/>
      <c r="C21" s="28"/>
      <c r="D21" s="15"/>
      <c r="E21" s="16"/>
      <c r="F21" s="15"/>
      <c r="G21" s="15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33"/>
      <c r="S21" s="52"/>
    </row>
    <row r="22" spans="1:19" s="10" customFormat="1" hidden="1" x14ac:dyDescent="0.3">
      <c r="A22" s="31"/>
      <c r="B22" s="16"/>
      <c r="C22" s="51"/>
      <c r="D22" s="15"/>
      <c r="E22" s="55"/>
      <c r="F22" s="15"/>
      <c r="G22" s="15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33"/>
    </row>
    <row r="23" spans="1:19" s="10" customFormat="1" hidden="1" x14ac:dyDescent="0.3">
      <c r="A23" s="40"/>
      <c r="B23" s="57"/>
      <c r="C23" s="58"/>
      <c r="D23" s="30"/>
      <c r="E23" s="59"/>
      <c r="F23" s="59"/>
      <c r="G23" s="59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33"/>
    </row>
    <row r="24" spans="1:19" s="10" customFormat="1" hidden="1" x14ac:dyDescent="0.3">
      <c r="A24" s="40"/>
      <c r="B24" s="16"/>
      <c r="C24" s="58"/>
      <c r="D24" s="30"/>
      <c r="E24" s="59"/>
      <c r="F24" s="59"/>
      <c r="G24" s="59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33"/>
    </row>
    <row r="25" spans="1:19" s="10" customFormat="1" hidden="1" x14ac:dyDescent="0.3">
      <c r="A25" s="31"/>
      <c r="B25" s="16"/>
      <c r="C25" s="28"/>
      <c r="D25" s="15"/>
      <c r="E25" s="51"/>
      <c r="F25" s="15"/>
      <c r="G25" s="15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33"/>
    </row>
    <row r="26" spans="1:19" s="10" customFormat="1" hidden="1" x14ac:dyDescent="0.3">
      <c r="A26" s="41"/>
      <c r="B26" s="16"/>
      <c r="C26" s="9"/>
      <c r="D26" s="9"/>
      <c r="E26" s="9"/>
      <c r="F26" s="9"/>
      <c r="G26" s="9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33"/>
    </row>
    <row r="27" spans="1:19" s="10" customFormat="1" hidden="1" x14ac:dyDescent="0.3">
      <c r="A27" s="9" t="s">
        <v>8</v>
      </c>
      <c r="B27" s="11"/>
      <c r="C27" s="12"/>
      <c r="D27" s="12"/>
      <c r="E27" s="13"/>
      <c r="F27" s="14"/>
      <c r="G27" s="14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33"/>
    </row>
    <row r="28" spans="1:19" s="10" customFormat="1" hidden="1" x14ac:dyDescent="0.3">
      <c r="A28" s="15" t="s">
        <v>77</v>
      </c>
      <c r="B28" s="11"/>
      <c r="C28" s="12"/>
      <c r="D28" s="12"/>
      <c r="E28" s="13"/>
      <c r="F28" s="14"/>
      <c r="G28" s="1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33"/>
    </row>
    <row r="29" spans="1:19" s="10" customFormat="1" hidden="1" x14ac:dyDescent="0.3">
      <c r="A29" s="29" t="s">
        <v>78</v>
      </c>
      <c r="B29" s="16" t="s">
        <v>51</v>
      </c>
      <c r="C29" s="46" t="s">
        <v>79</v>
      </c>
      <c r="D29" s="71" t="s">
        <v>20</v>
      </c>
      <c r="E29" s="72" t="s">
        <v>21</v>
      </c>
      <c r="F29" s="15" t="s">
        <v>80</v>
      </c>
      <c r="G29" s="15"/>
      <c r="H29" s="50"/>
      <c r="I29" s="50"/>
      <c r="J29" s="50"/>
      <c r="K29" s="50"/>
      <c r="L29" s="50"/>
      <c r="M29" s="50">
        <v>95000</v>
      </c>
      <c r="N29" s="50"/>
      <c r="O29" s="50"/>
      <c r="P29" s="50"/>
      <c r="Q29" s="50"/>
      <c r="R29" s="33">
        <f>SUM(M29)</f>
        <v>95000</v>
      </c>
    </row>
    <row r="30" spans="1:19" s="10" customFormat="1" ht="30.75" hidden="1" thickBot="1" x14ac:dyDescent="0.35">
      <c r="A30" s="34" t="s">
        <v>96</v>
      </c>
      <c r="B30" s="57" t="s">
        <v>51</v>
      </c>
      <c r="C30" s="73" t="s">
        <v>97</v>
      </c>
      <c r="D30" s="71" t="s">
        <v>26</v>
      </c>
      <c r="E30" s="71" t="s">
        <v>27</v>
      </c>
      <c r="F30" s="16" t="s">
        <v>13</v>
      </c>
      <c r="G30" s="16"/>
      <c r="H30" s="49"/>
      <c r="I30" s="49"/>
      <c r="J30" s="49"/>
      <c r="K30" s="49"/>
      <c r="L30" s="49"/>
      <c r="M30" s="49"/>
      <c r="N30" s="49"/>
      <c r="O30" s="49"/>
      <c r="P30" s="49">
        <v>233634</v>
      </c>
      <c r="Q30" s="49"/>
      <c r="R30" s="33">
        <f>SUM(P30)</f>
        <v>233634</v>
      </c>
    </row>
    <row r="31" spans="1:19" s="10" customFormat="1" ht="17.25" hidden="1" thickTop="1" x14ac:dyDescent="0.3">
      <c r="A31" s="34"/>
      <c r="B31" s="16"/>
      <c r="C31" s="15"/>
      <c r="D31" s="15"/>
      <c r="E31" s="15"/>
      <c r="F31" s="16"/>
      <c r="G31" s="1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33"/>
    </row>
    <row r="32" spans="1:19" s="10" customFormat="1" hidden="1" x14ac:dyDescent="0.3">
      <c r="A32" s="18"/>
      <c r="B32" s="16"/>
      <c r="C32" s="54"/>
      <c r="D32" s="15"/>
      <c r="E32" s="54"/>
      <c r="F32" s="16"/>
      <c r="G32" s="1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33"/>
    </row>
    <row r="33" spans="1:19" s="20" customFormat="1" hidden="1" x14ac:dyDescent="0.3">
      <c r="A33" s="9" t="s">
        <v>8</v>
      </c>
      <c r="B33" s="11"/>
      <c r="C33" s="14"/>
      <c r="D33" s="14"/>
      <c r="E33" s="11"/>
      <c r="F33" s="11"/>
      <c r="G33" s="11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33"/>
    </row>
    <row r="34" spans="1:19" s="10" customFormat="1" hidden="1" x14ac:dyDescent="0.3">
      <c r="A34" s="15" t="s">
        <v>33</v>
      </c>
      <c r="B34" s="11"/>
      <c r="C34" s="14"/>
      <c r="D34" s="14"/>
      <c r="E34" s="11"/>
      <c r="F34" s="11"/>
      <c r="G34" s="11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33"/>
    </row>
    <row r="35" spans="1:19" s="20" customFormat="1" hidden="1" x14ac:dyDescent="0.3">
      <c r="A35" s="31"/>
      <c r="B35" s="16"/>
      <c r="C35" s="60"/>
      <c r="D35" s="55"/>
      <c r="E35" s="55"/>
      <c r="F35" s="15">
        <v>17.245000000000001</v>
      </c>
      <c r="G35" s="74" t="s">
        <v>31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33"/>
    </row>
    <row r="36" spans="1:19" s="20" customFormat="1" hidden="1" x14ac:dyDescent="0.3">
      <c r="A36" s="31"/>
      <c r="B36" s="16"/>
      <c r="C36" s="60"/>
      <c r="D36" s="55"/>
      <c r="E36" s="55"/>
      <c r="F36" s="15">
        <v>17.245000000000001</v>
      </c>
      <c r="G36" s="74" t="s">
        <v>31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33"/>
    </row>
    <row r="37" spans="1:19" s="10" customFormat="1" hidden="1" x14ac:dyDescent="0.3">
      <c r="A37" s="31"/>
      <c r="B37" s="16"/>
      <c r="C37" s="15"/>
      <c r="D37" s="15"/>
      <c r="E37" s="15"/>
      <c r="F37" s="15"/>
      <c r="G37" s="7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33"/>
    </row>
    <row r="38" spans="1:19" s="10" customFormat="1" hidden="1" x14ac:dyDescent="0.3">
      <c r="A38" s="35"/>
      <c r="B38" s="42"/>
      <c r="C38" s="15"/>
      <c r="D38" s="15"/>
      <c r="E38" s="15"/>
      <c r="F38" s="15"/>
      <c r="G38" s="15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33"/>
    </row>
    <row r="39" spans="1:19" s="10" customFormat="1" hidden="1" x14ac:dyDescent="0.3">
      <c r="A39" s="35"/>
      <c r="B39" s="16"/>
      <c r="C39" s="15"/>
      <c r="D39" s="15"/>
      <c r="E39" s="15"/>
      <c r="F39" s="15"/>
      <c r="G39" s="15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33"/>
    </row>
    <row r="40" spans="1:19" s="10" customFormat="1" hidden="1" x14ac:dyDescent="0.3">
      <c r="A40" s="35"/>
      <c r="B40" s="16"/>
      <c r="C40" s="15"/>
      <c r="D40" s="15"/>
      <c r="E40" s="15"/>
      <c r="F40" s="15"/>
      <c r="G40" s="15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33"/>
    </row>
    <row r="41" spans="1:19" s="10" customFormat="1" hidden="1" x14ac:dyDescent="0.3">
      <c r="A41" s="19"/>
      <c r="B41" s="11"/>
      <c r="C41" s="12"/>
      <c r="D41" s="12"/>
      <c r="E41" s="13"/>
      <c r="F41" s="14"/>
      <c r="G41" s="14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33"/>
    </row>
    <row r="42" spans="1:19" s="10" customFormat="1" hidden="1" x14ac:dyDescent="0.3">
      <c r="A42" s="9" t="s">
        <v>8</v>
      </c>
      <c r="B42" s="11"/>
      <c r="C42" s="12"/>
      <c r="D42" s="12"/>
      <c r="E42" s="13"/>
      <c r="F42" s="14"/>
      <c r="G42" s="14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33"/>
    </row>
    <row r="43" spans="1:19" s="10" customFormat="1" hidden="1" x14ac:dyDescent="0.3">
      <c r="A43" s="15" t="s">
        <v>60</v>
      </c>
      <c r="B43" s="11"/>
      <c r="C43" s="12"/>
      <c r="D43" s="12"/>
      <c r="E43" s="13"/>
      <c r="F43" s="14"/>
      <c r="G43" s="14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33"/>
    </row>
    <row r="44" spans="1:19" s="20" customFormat="1" ht="30" hidden="1" x14ac:dyDescent="0.25">
      <c r="A44" s="68" t="s">
        <v>61</v>
      </c>
      <c r="B44" s="57" t="s">
        <v>51</v>
      </c>
      <c r="C44" s="15" t="s">
        <v>62</v>
      </c>
      <c r="D44" s="15" t="s">
        <v>63</v>
      </c>
      <c r="E44" s="15" t="s">
        <v>64</v>
      </c>
      <c r="F44" s="15">
        <v>17.225000000000001</v>
      </c>
      <c r="G44" s="80" t="s">
        <v>40</v>
      </c>
      <c r="H44" s="49"/>
      <c r="I44" s="49"/>
      <c r="J44" s="49"/>
      <c r="K44" s="49">
        <f>522581.478298066-1</f>
        <v>522580.47829806601</v>
      </c>
      <c r="L44" s="49"/>
      <c r="M44" s="49"/>
      <c r="N44" s="49"/>
      <c r="O44" s="49"/>
      <c r="P44" s="49"/>
      <c r="Q44" s="49"/>
      <c r="R44" s="33">
        <f>SUM(K44)</f>
        <v>522580.47829806601</v>
      </c>
    </row>
    <row r="45" spans="1:19" s="20" customFormat="1" ht="30" hidden="1" x14ac:dyDescent="0.25">
      <c r="A45" s="68" t="s">
        <v>61</v>
      </c>
      <c r="B45" s="16" t="s">
        <v>65</v>
      </c>
      <c r="C45" s="15" t="s">
        <v>62</v>
      </c>
      <c r="D45" s="15" t="s">
        <v>63</v>
      </c>
      <c r="E45" s="15" t="s">
        <v>64</v>
      </c>
      <c r="F45" s="15">
        <v>17.225000000000001</v>
      </c>
      <c r="G45" s="80" t="s">
        <v>40</v>
      </c>
      <c r="H45" s="49"/>
      <c r="I45" s="49"/>
      <c r="J45" s="49"/>
      <c r="K45" s="49">
        <v>1</v>
      </c>
      <c r="L45" s="49"/>
      <c r="M45" s="49"/>
      <c r="N45" s="49"/>
      <c r="O45" s="49"/>
      <c r="P45" s="49"/>
      <c r="Q45" s="49"/>
      <c r="R45" s="33">
        <f>SUM(K45)</f>
        <v>1</v>
      </c>
    </row>
    <row r="46" spans="1:19" s="20" customFormat="1" ht="15" hidden="1" x14ac:dyDescent="0.25">
      <c r="A46" s="35"/>
      <c r="B46" s="16"/>
      <c r="C46" s="15"/>
      <c r="D46" s="15"/>
      <c r="E46" s="15"/>
      <c r="F46" s="15"/>
      <c r="G46" s="15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33"/>
      <c r="S46" s="61"/>
    </row>
    <row r="47" spans="1:19" s="20" customFormat="1" ht="15" hidden="1" x14ac:dyDescent="0.25">
      <c r="A47" s="18"/>
      <c r="B47" s="16"/>
      <c r="C47" s="15"/>
      <c r="D47" s="15"/>
      <c r="E47" s="15"/>
      <c r="F47" s="15"/>
      <c r="G47" s="15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33"/>
    </row>
    <row r="48" spans="1:19" s="20" customFormat="1" ht="15" x14ac:dyDescent="0.25">
      <c r="A48" s="31"/>
      <c r="B48" s="16"/>
      <c r="C48" s="30"/>
      <c r="D48" s="30"/>
      <c r="E48" s="32"/>
      <c r="F48" s="15"/>
      <c r="G48" s="15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3"/>
    </row>
    <row r="49" spans="1:18" s="20" customFormat="1" x14ac:dyDescent="0.3">
      <c r="A49" s="19"/>
      <c r="B49" s="11"/>
      <c r="C49" s="12"/>
      <c r="D49" s="12"/>
      <c r="E49" s="12"/>
      <c r="F49" s="11"/>
      <c r="G49" s="11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3"/>
    </row>
    <row r="50" spans="1:18" s="20" customFormat="1" x14ac:dyDescent="0.3">
      <c r="A50" s="9" t="s">
        <v>8</v>
      </c>
      <c r="B50" s="11"/>
      <c r="C50" s="12"/>
      <c r="D50" s="12"/>
      <c r="E50" s="12"/>
      <c r="F50" s="14"/>
      <c r="G50" s="14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3"/>
    </row>
    <row r="51" spans="1:18" s="10" customFormat="1" x14ac:dyDescent="0.3">
      <c r="A51" s="15" t="s">
        <v>43</v>
      </c>
      <c r="B51" s="11"/>
      <c r="C51" s="12"/>
      <c r="D51" s="12"/>
      <c r="E51" s="12"/>
      <c r="F51" s="14"/>
      <c r="G51" s="14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3"/>
    </row>
    <row r="52" spans="1:18" s="10" customFormat="1" x14ac:dyDescent="0.3">
      <c r="A52" s="35" t="s">
        <v>98</v>
      </c>
      <c r="B52" s="16" t="s">
        <v>51</v>
      </c>
      <c r="C52" s="15" t="s">
        <v>99</v>
      </c>
      <c r="D52" s="15" t="s">
        <v>23</v>
      </c>
      <c r="E52" s="15" t="s">
        <v>24</v>
      </c>
      <c r="F52" s="16">
        <v>17.207000000000001</v>
      </c>
      <c r="G52" s="74" t="s">
        <v>30</v>
      </c>
      <c r="H52" s="50"/>
      <c r="I52" s="50"/>
      <c r="J52" s="50"/>
      <c r="K52" s="50"/>
      <c r="L52" s="50"/>
      <c r="M52" s="50"/>
      <c r="N52" s="50"/>
      <c r="O52" s="50"/>
      <c r="P52" s="50"/>
      <c r="Q52" s="50">
        <f>401986-1</f>
        <v>401985</v>
      </c>
      <c r="R52" s="33">
        <f>Q52</f>
        <v>401985</v>
      </c>
    </row>
    <row r="53" spans="1:18" s="10" customFormat="1" x14ac:dyDescent="0.3">
      <c r="A53" s="35" t="s">
        <v>98</v>
      </c>
      <c r="B53" s="16" t="s">
        <v>53</v>
      </c>
      <c r="C53" s="15" t="s">
        <v>99</v>
      </c>
      <c r="D53" s="15" t="s">
        <v>23</v>
      </c>
      <c r="E53" s="15" t="s">
        <v>24</v>
      </c>
      <c r="F53" s="16">
        <v>17.207000000000001</v>
      </c>
      <c r="G53" s="74" t="s">
        <v>30</v>
      </c>
      <c r="H53" s="49"/>
      <c r="I53" s="49"/>
      <c r="J53" s="49"/>
      <c r="K53" s="49"/>
      <c r="L53" s="49"/>
      <c r="M53" s="49"/>
      <c r="N53" s="49"/>
      <c r="O53" s="49"/>
      <c r="P53" s="49"/>
      <c r="Q53" s="49">
        <v>1</v>
      </c>
      <c r="R53" s="33">
        <f>Q53</f>
        <v>1</v>
      </c>
    </row>
    <row r="54" spans="1:18" s="20" customFormat="1" x14ac:dyDescent="0.3">
      <c r="A54" s="18" t="s">
        <v>100</v>
      </c>
      <c r="B54" s="16" t="s">
        <v>51</v>
      </c>
      <c r="C54" s="15" t="s">
        <v>99</v>
      </c>
      <c r="D54" s="15" t="s">
        <v>23</v>
      </c>
      <c r="E54" s="15" t="s">
        <v>25</v>
      </c>
      <c r="F54" s="16" t="s">
        <v>14</v>
      </c>
      <c r="G54" s="74" t="s">
        <v>30</v>
      </c>
      <c r="H54" s="50"/>
      <c r="I54" s="50"/>
      <c r="J54" s="50"/>
      <c r="K54" s="50"/>
      <c r="L54" s="50"/>
      <c r="M54" s="50"/>
      <c r="N54" s="50"/>
      <c r="O54" s="50"/>
      <c r="P54" s="50"/>
      <c r="Q54" s="50">
        <f>35112-1</f>
        <v>35111</v>
      </c>
      <c r="R54" s="33">
        <f t="shared" ref="R54:R56" si="0">Q54</f>
        <v>35111</v>
      </c>
    </row>
    <row r="55" spans="1:18" s="10" customFormat="1" x14ac:dyDescent="0.3">
      <c r="A55" s="18" t="s">
        <v>100</v>
      </c>
      <c r="B55" s="16" t="s">
        <v>53</v>
      </c>
      <c r="C55" s="15" t="s">
        <v>99</v>
      </c>
      <c r="D55" s="15" t="s">
        <v>23</v>
      </c>
      <c r="E55" s="15" t="s">
        <v>25</v>
      </c>
      <c r="F55" s="16" t="s">
        <v>14</v>
      </c>
      <c r="G55" s="74" t="s">
        <v>30</v>
      </c>
      <c r="H55" s="50"/>
      <c r="I55" s="50"/>
      <c r="J55" s="50"/>
      <c r="K55" s="50"/>
      <c r="L55" s="50"/>
      <c r="M55" s="50"/>
      <c r="N55" s="50"/>
      <c r="O55" s="50"/>
      <c r="P55" s="50"/>
      <c r="Q55" s="50">
        <v>1</v>
      </c>
      <c r="R55" s="33">
        <f t="shared" si="0"/>
        <v>1</v>
      </c>
    </row>
    <row r="56" spans="1:18" s="10" customFormat="1" x14ac:dyDescent="0.3">
      <c r="A56" s="76"/>
      <c r="B56" s="63"/>
      <c r="C56" s="74"/>
      <c r="D56" s="79"/>
      <c r="E56" s="78"/>
      <c r="F56" s="16"/>
      <c r="G56" s="16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3">
        <f t="shared" si="0"/>
        <v>0</v>
      </c>
    </row>
    <row r="57" spans="1:18" s="10" customFormat="1" hidden="1" x14ac:dyDescent="0.3">
      <c r="A57" s="76" t="s">
        <v>38</v>
      </c>
      <c r="B57" s="16" t="s">
        <v>46</v>
      </c>
      <c r="C57" s="14" t="s">
        <v>39</v>
      </c>
      <c r="D57" s="14" t="s">
        <v>16</v>
      </c>
      <c r="E57" s="14" t="s">
        <v>17</v>
      </c>
      <c r="F57" s="77">
        <v>10.561</v>
      </c>
      <c r="G57" s="16"/>
      <c r="H57" s="50">
        <v>6524.7099999999991</v>
      </c>
      <c r="I57" s="50"/>
      <c r="J57" s="50"/>
      <c r="K57" s="50"/>
      <c r="L57" s="50"/>
      <c r="M57" s="50"/>
      <c r="N57" s="50"/>
      <c r="O57" s="50"/>
      <c r="P57" s="50"/>
      <c r="Q57" s="50"/>
      <c r="R57" s="33">
        <f>SUM(H57:I57)</f>
        <v>6524.7099999999991</v>
      </c>
    </row>
    <row r="58" spans="1:18" s="10" customFormat="1" hidden="1" x14ac:dyDescent="0.3">
      <c r="A58" s="36"/>
      <c r="B58" s="66"/>
      <c r="C58" s="56"/>
      <c r="D58" s="67"/>
      <c r="E58" s="56"/>
      <c r="F58" s="37"/>
      <c r="G58" s="3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3"/>
    </row>
    <row r="59" spans="1:18" s="10" customFormat="1" hidden="1" x14ac:dyDescent="0.3">
      <c r="A59" s="36"/>
      <c r="B59" s="66"/>
      <c r="C59" s="56"/>
      <c r="D59" s="67"/>
      <c r="E59" s="56"/>
      <c r="F59" s="37"/>
      <c r="G59" s="37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3"/>
    </row>
    <row r="60" spans="1:18" s="10" customFormat="1" hidden="1" x14ac:dyDescent="0.3">
      <c r="A60" s="36"/>
      <c r="B60" s="37"/>
      <c r="C60" s="38"/>
      <c r="D60" s="38"/>
      <c r="E60" s="39"/>
      <c r="F60" s="37"/>
      <c r="G60" s="3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3"/>
    </row>
    <row r="61" spans="1:18" s="10" customFormat="1" hidden="1" x14ac:dyDescent="0.3">
      <c r="A61" s="9" t="s">
        <v>8</v>
      </c>
      <c r="B61" s="37"/>
      <c r="C61" s="38"/>
      <c r="D61" s="38"/>
      <c r="E61" s="39"/>
      <c r="F61" s="37"/>
      <c r="G61" s="37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3"/>
    </row>
    <row r="62" spans="1:18" s="10" customFormat="1" hidden="1" x14ac:dyDescent="0.3">
      <c r="A62" s="15" t="s">
        <v>71</v>
      </c>
      <c r="B62" s="37"/>
      <c r="C62" s="38"/>
      <c r="D62" s="38"/>
      <c r="E62" s="39"/>
      <c r="F62" s="37"/>
      <c r="G62" s="37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3"/>
    </row>
    <row r="63" spans="1:18" s="10" customFormat="1" hidden="1" x14ac:dyDescent="0.3">
      <c r="A63" s="40" t="s">
        <v>15</v>
      </c>
      <c r="B63" s="16" t="s">
        <v>72</v>
      </c>
      <c r="C63" s="15" t="s">
        <v>73</v>
      </c>
      <c r="D63" s="15" t="s">
        <v>74</v>
      </c>
      <c r="E63" s="32" t="s">
        <v>75</v>
      </c>
      <c r="F63" s="28">
        <v>17.800999999999998</v>
      </c>
      <c r="G63" s="74" t="s">
        <v>32</v>
      </c>
      <c r="H63" s="50"/>
      <c r="I63" s="50"/>
      <c r="J63" s="50"/>
      <c r="K63" s="50"/>
      <c r="L63" s="50">
        <v>33222</v>
      </c>
      <c r="M63" s="50"/>
      <c r="N63" s="50">
        <v>-16638</v>
      </c>
      <c r="O63" s="50"/>
      <c r="P63" s="50"/>
      <c r="Q63" s="50"/>
      <c r="R63" s="33">
        <f>SUM(L63:N63)</f>
        <v>16584</v>
      </c>
    </row>
    <row r="64" spans="1:18" s="10" customFormat="1" hidden="1" x14ac:dyDescent="0.3">
      <c r="A64" s="31" t="s">
        <v>85</v>
      </c>
      <c r="B64" s="16" t="s">
        <v>72</v>
      </c>
      <c r="C64" s="15" t="s">
        <v>73</v>
      </c>
      <c r="D64" s="15" t="s">
        <v>74</v>
      </c>
      <c r="E64" s="32" t="s">
        <v>84</v>
      </c>
      <c r="F64" s="28">
        <v>17.800999999999998</v>
      </c>
      <c r="G64" s="74" t="s">
        <v>32</v>
      </c>
      <c r="H64" s="50"/>
      <c r="I64" s="50"/>
      <c r="J64" s="50"/>
      <c r="K64" s="50"/>
      <c r="L64" s="50"/>
      <c r="M64" s="50"/>
      <c r="N64" s="50">
        <v>16638</v>
      </c>
      <c r="O64" s="50"/>
      <c r="P64" s="50"/>
      <c r="Q64" s="50"/>
      <c r="R64" s="33">
        <f>SUM(L64:N64)</f>
        <v>16638</v>
      </c>
    </row>
    <row r="65" spans="1:18" s="10" customFormat="1" hidden="1" x14ac:dyDescent="0.3">
      <c r="A65" s="21"/>
      <c r="B65" s="14"/>
      <c r="C65" s="12"/>
      <c r="D65" s="14"/>
      <c r="E65" s="12"/>
      <c r="F65" s="14"/>
      <c r="G65" s="1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3"/>
    </row>
    <row r="66" spans="1:18" s="10" customFormat="1" x14ac:dyDescent="0.3">
      <c r="A66" s="17"/>
      <c r="B66" s="17"/>
      <c r="C66" s="17"/>
      <c r="D66" s="14"/>
      <c r="E66" s="14"/>
      <c r="F66" s="14"/>
      <c r="G66" s="14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53">
        <f t="shared" ref="R66" si="1">SUM(H66:H66)</f>
        <v>0</v>
      </c>
    </row>
    <row r="67" spans="1:18" s="10" customFormat="1" x14ac:dyDescent="0.3">
      <c r="A67" s="18" t="s">
        <v>0</v>
      </c>
      <c r="B67" s="18"/>
      <c r="C67" s="22"/>
      <c r="D67" s="22"/>
      <c r="E67" s="22"/>
      <c r="F67" s="22"/>
      <c r="G67" s="22"/>
      <c r="H67" s="49">
        <f>SUM(H6:H66)</f>
        <v>6524.7099999999991</v>
      </c>
      <c r="I67" s="49">
        <f>SUM(I8:I66)</f>
        <v>895062</v>
      </c>
      <c r="J67" s="49">
        <f>SUM(J7:J21)</f>
        <v>128858</v>
      </c>
      <c r="K67" s="49">
        <f>SUM(K43:K47)</f>
        <v>522581.47829806601</v>
      </c>
      <c r="L67" s="49">
        <f>SUM(L63:L64)</f>
        <v>33222</v>
      </c>
      <c r="M67" s="49">
        <f>SUM(M27:M31)</f>
        <v>95000</v>
      </c>
      <c r="N67" s="49">
        <f>SUM(N63:N65)</f>
        <v>0</v>
      </c>
      <c r="O67" s="49">
        <f>SUM(O7:O11)</f>
        <v>149587</v>
      </c>
      <c r="P67" s="49">
        <f>SUM(P30:P32)</f>
        <v>233634</v>
      </c>
      <c r="Q67" s="49">
        <f>SUM(Q52:Q66)</f>
        <v>437098</v>
      </c>
      <c r="R67" s="33"/>
    </row>
    <row r="68" spans="1:18" s="10" customFormat="1" x14ac:dyDescent="0.3">
      <c r="A68" s="23"/>
      <c r="B68" s="23"/>
      <c r="C68" s="24"/>
      <c r="D68" s="24"/>
      <c r="E68" s="24"/>
      <c r="F68" s="24"/>
      <c r="G68" s="24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6"/>
    </row>
    <row r="69" spans="1:18" s="10" customFormat="1" x14ac:dyDescent="0.3">
      <c r="A69" s="20" t="s">
        <v>9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45"/>
    </row>
    <row r="70" spans="1:18" s="10" customFormat="1" hidden="1" x14ac:dyDescent="0.3">
      <c r="A70" s="20" t="s">
        <v>41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45"/>
    </row>
    <row r="71" spans="1:18" s="10" customFormat="1" hidden="1" x14ac:dyDescent="0.3">
      <c r="A71" s="23" t="s">
        <v>42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45"/>
    </row>
    <row r="72" spans="1:18" hidden="1" x14ac:dyDescent="0.3">
      <c r="A72" s="20" t="s">
        <v>48</v>
      </c>
    </row>
    <row r="73" spans="1:18" hidden="1" x14ac:dyDescent="0.3">
      <c r="A73" s="23" t="s">
        <v>49</v>
      </c>
    </row>
    <row r="74" spans="1:18" hidden="1" x14ac:dyDescent="0.3">
      <c r="A74" s="20" t="s">
        <v>55</v>
      </c>
    </row>
    <row r="75" spans="1:18" hidden="1" x14ac:dyDescent="0.3">
      <c r="A75" s="23" t="s">
        <v>56</v>
      </c>
    </row>
    <row r="76" spans="1:18" hidden="1" x14ac:dyDescent="0.3">
      <c r="A76" s="20" t="s">
        <v>66</v>
      </c>
    </row>
    <row r="77" spans="1:18" hidden="1" x14ac:dyDescent="0.3">
      <c r="A77" s="23" t="s">
        <v>67</v>
      </c>
    </row>
    <row r="78" spans="1:18" hidden="1" x14ac:dyDescent="0.3">
      <c r="A78" s="20" t="s">
        <v>69</v>
      </c>
    </row>
    <row r="79" spans="1:18" hidden="1" x14ac:dyDescent="0.3">
      <c r="A79" s="23" t="s">
        <v>70</v>
      </c>
    </row>
    <row r="80" spans="1:18" hidden="1" x14ac:dyDescent="0.3">
      <c r="A80" s="20" t="s">
        <v>82</v>
      </c>
    </row>
    <row r="81" spans="1:1" hidden="1" x14ac:dyDescent="0.3">
      <c r="A81" s="20" t="s">
        <v>81</v>
      </c>
    </row>
    <row r="82" spans="1:1" hidden="1" x14ac:dyDescent="0.3">
      <c r="A82" s="20" t="s">
        <v>87</v>
      </c>
    </row>
    <row r="83" spans="1:1" hidden="1" x14ac:dyDescent="0.3">
      <c r="A83" s="20" t="s">
        <v>86</v>
      </c>
    </row>
    <row r="84" spans="1:1" hidden="1" x14ac:dyDescent="0.3">
      <c r="A84" s="20" t="s">
        <v>92</v>
      </c>
    </row>
    <row r="85" spans="1:1" hidden="1" x14ac:dyDescent="0.3">
      <c r="A85" s="23" t="s">
        <v>91</v>
      </c>
    </row>
    <row r="86" spans="1:1" hidden="1" x14ac:dyDescent="0.3">
      <c r="A86" s="20" t="s">
        <v>94</v>
      </c>
    </row>
    <row r="87" spans="1:1" hidden="1" x14ac:dyDescent="0.3">
      <c r="A87" s="23" t="s">
        <v>95</v>
      </c>
    </row>
    <row r="88" spans="1:1" x14ac:dyDescent="0.3">
      <c r="A88" s="20" t="s">
        <v>102</v>
      </c>
    </row>
    <row r="89" spans="1:1" x14ac:dyDescent="0.3">
      <c r="A89" s="23" t="s">
        <v>103</v>
      </c>
    </row>
    <row r="94" spans="1:1" x14ac:dyDescent="0.3">
      <c r="A94" s="10"/>
    </row>
    <row r="95" spans="1:1" x14ac:dyDescent="0.3">
      <c r="A95" s="10" t="s">
        <v>34</v>
      </c>
    </row>
    <row r="96" spans="1:1" x14ac:dyDescent="0.3">
      <c r="A96" s="10" t="s">
        <v>37</v>
      </c>
    </row>
    <row r="97" spans="1:1" x14ac:dyDescent="0.3">
      <c r="A97" s="10" t="s">
        <v>35</v>
      </c>
    </row>
    <row r="98" spans="1:1" x14ac:dyDescent="0.3">
      <c r="A98" s="1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2023-10-06T18:41:17Z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