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C9D2875C-4E83-4B5D-918D-416CF51A00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1" i="2" l="1"/>
  <c r="V20" i="2"/>
  <c r="U61" i="2"/>
  <c r="V19" i="2"/>
  <c r="T61" i="2"/>
  <c r="S61" i="2"/>
  <c r="V49" i="2"/>
  <c r="R47" i="2"/>
  <c r="V47" i="2" s="1"/>
  <c r="R45" i="2"/>
  <c r="V45" i="2" s="1"/>
  <c r="V46" i="2"/>
  <c r="V48" i="2"/>
  <c r="V52" i="2"/>
  <c r="V53" i="2"/>
  <c r="V54" i="2"/>
  <c r="V55" i="2"/>
  <c r="V56" i="2"/>
  <c r="V57" i="2"/>
  <c r="V58" i="2"/>
  <c r="V59" i="2"/>
  <c r="V60" i="2"/>
  <c r="Q16" i="2"/>
  <c r="V16" i="2" s="1"/>
  <c r="V15" i="2"/>
  <c r="V17" i="2"/>
  <c r="V18" i="2"/>
  <c r="V22" i="2"/>
  <c r="V14" i="2"/>
  <c r="V9" i="2"/>
  <c r="P61" i="2"/>
  <c r="O41" i="2"/>
  <c r="O61" i="2" s="1"/>
  <c r="V42" i="2"/>
  <c r="N61" i="2"/>
  <c r="V8" i="2"/>
  <c r="M61" i="2"/>
  <c r="V27" i="2"/>
  <c r="V26" i="2"/>
  <c r="L61" i="2"/>
  <c r="V33" i="2"/>
  <c r="K32" i="2"/>
  <c r="V32" i="2" s="1"/>
  <c r="V44" i="2"/>
  <c r="J43" i="2"/>
  <c r="V43" i="2" s="1"/>
  <c r="V40" i="2"/>
  <c r="I39" i="2"/>
  <c r="V39" i="2" s="1"/>
  <c r="R61" i="2" l="1"/>
  <c r="V41" i="2"/>
  <c r="Q61" i="2"/>
  <c r="J61" i="2"/>
  <c r="K61" i="2"/>
  <c r="I61" i="2"/>
  <c r="H61" i="2"/>
</calcChain>
</file>

<file path=xl/sharedStrings.xml><?xml version="1.0" encoding="utf-8"?>
<sst xmlns="http://schemas.openxmlformats.org/spreadsheetml/2006/main" count="217" uniqueCount="132">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</sst>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topLeftCell="C5" zoomScaleNormal="100" workbookViewId="0">
      <selection activeCell="U20" sqref="U20:U21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4" width="15.6328125" style="2" hidden="1" customWidth="1"/>
    <col min="15" max="20" width="15.54296875" style="2" hidden="1" customWidth="1"/>
    <col min="21" max="21" width="15.54296875" style="2" customWidth="1"/>
    <col min="22" max="22" width="14.90625" style="3" hidden="1" customWidth="1"/>
    <col min="23" max="23" width="13.26953125" style="3" bestFit="1" customWidth="1"/>
    <col min="24" max="16384" width="9.1796875" style="3"/>
  </cols>
  <sheetData>
    <row r="1" spans="1:22" ht="20.5" x14ac:dyDescent="0.45">
      <c r="A1" s="3" t="s">
        <v>11</v>
      </c>
      <c r="B1" s="98" t="s">
        <v>10</v>
      </c>
      <c r="C1" s="99"/>
      <c r="D1" s="99"/>
      <c r="E1" s="99"/>
      <c r="F1" s="99"/>
      <c r="G1" s="99"/>
      <c r="H1" s="99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2" ht="20.5" x14ac:dyDescent="0.45">
      <c r="A2" s="4"/>
      <c r="B2" s="11"/>
      <c r="C2" s="11"/>
      <c r="D2" s="11"/>
      <c r="E2" s="12"/>
      <c r="F2" s="12"/>
      <c r="G2" s="12"/>
    </row>
    <row r="3" spans="1:22" ht="20.5" x14ac:dyDescent="0.45">
      <c r="A3" s="4" t="s">
        <v>12</v>
      </c>
      <c r="B3" s="11" t="s">
        <v>7</v>
      </c>
      <c r="C3" s="1"/>
    </row>
    <row r="4" spans="1:22" ht="21" thickBot="1" x14ac:dyDescent="0.5">
      <c r="A4" s="4"/>
      <c r="B4" s="5"/>
      <c r="C4" s="1"/>
    </row>
    <row r="5" spans="1:22" s="13" customFormat="1" ht="29.5" thickBot="1" x14ac:dyDescent="0.4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66" t="s">
        <v>124</v>
      </c>
      <c r="V5" s="31" t="s">
        <v>6</v>
      </c>
    </row>
    <row r="6" spans="1:22" s="6" customFormat="1" ht="14.5" hidden="1" x14ac:dyDescent="0.35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2"/>
    </row>
    <row r="7" spans="1:22" s="7" customFormat="1" ht="15" hidden="1" x14ac:dyDescent="0.35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</row>
    <row r="8" spans="1:22" s="7" customFormat="1" ht="15" hidden="1" x14ac:dyDescent="0.35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93"/>
      <c r="V8" s="52">
        <f>SUM(N8)</f>
        <v>95000</v>
      </c>
    </row>
    <row r="9" spans="1:22" s="7" customFormat="1" ht="15.5" hidden="1" thickBot="1" x14ac:dyDescent="0.4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92"/>
      <c r="V9" s="52">
        <f>P9</f>
        <v>343895</v>
      </c>
    </row>
    <row r="10" spans="1:22" s="7" customFormat="1" ht="15.5" hidden="1" thickTop="1" x14ac:dyDescent="0.35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92"/>
      <c r="V10" s="52"/>
    </row>
    <row r="11" spans="1:22" s="7" customFormat="1" ht="15" x14ac:dyDescent="0.35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92"/>
      <c r="V11" s="52"/>
    </row>
    <row r="12" spans="1:22" s="7" customFormat="1" ht="15" x14ac:dyDescent="0.35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92"/>
      <c r="V12" s="52"/>
    </row>
    <row r="13" spans="1:22" s="7" customFormat="1" ht="15" x14ac:dyDescent="0.35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92"/>
      <c r="V13" s="52"/>
    </row>
    <row r="14" spans="1:22" s="7" customFormat="1" ht="15" hidden="1" x14ac:dyDescent="0.35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9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92"/>
      <c r="V14" s="52">
        <f>SUM(Q14)</f>
        <v>0</v>
      </c>
    </row>
    <row r="15" spans="1:22" s="7" customFormat="1" ht="15" hidden="1" x14ac:dyDescent="0.35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9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92"/>
      <c r="V15" s="52">
        <f t="shared" ref="V15:V22" si="0">SUM(Q15)</f>
        <v>0</v>
      </c>
    </row>
    <row r="16" spans="1:22" s="7" customFormat="1" ht="15" hidden="1" x14ac:dyDescent="0.35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9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92"/>
      <c r="V16" s="52">
        <f t="shared" si="0"/>
        <v>74805</v>
      </c>
    </row>
    <row r="17" spans="1:23" s="8" customFormat="1" ht="15" hidden="1" x14ac:dyDescent="0.35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9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92"/>
      <c r="V17" s="52">
        <f t="shared" si="0"/>
        <v>1</v>
      </c>
    </row>
    <row r="18" spans="1:23" s="8" customFormat="1" ht="15" hidden="1" x14ac:dyDescent="0.35">
      <c r="A18" s="75" t="s">
        <v>40</v>
      </c>
      <c r="B18" s="20" t="s">
        <v>47</v>
      </c>
      <c r="C18" s="17" t="s">
        <v>41</v>
      </c>
      <c r="D18" s="17" t="s">
        <v>15</v>
      </c>
      <c r="E18" s="17" t="s">
        <v>16</v>
      </c>
      <c r="F18" s="76">
        <v>10.561</v>
      </c>
      <c r="G18" s="5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77"/>
      <c r="V18" s="52">
        <f t="shared" si="0"/>
        <v>0</v>
      </c>
    </row>
    <row r="19" spans="1:23" s="8" customFormat="1" ht="15.5" hidden="1" x14ac:dyDescent="0.35">
      <c r="A19" s="75" t="s">
        <v>118</v>
      </c>
      <c r="B19" s="20" t="s">
        <v>52</v>
      </c>
      <c r="C19" s="96" t="s">
        <v>119</v>
      </c>
      <c r="D19" s="96" t="s">
        <v>120</v>
      </c>
      <c r="E19" s="70" t="s">
        <v>121</v>
      </c>
      <c r="F19" s="97" t="s">
        <v>13</v>
      </c>
      <c r="G19" s="5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77"/>
      <c r="V19" s="52">
        <f>T19</f>
        <v>10989.15</v>
      </c>
    </row>
    <row r="20" spans="1:23" s="8" customFormat="1" ht="15" x14ac:dyDescent="0.35">
      <c r="A20" s="75" t="s">
        <v>125</v>
      </c>
      <c r="B20" s="20" t="s">
        <v>52</v>
      </c>
      <c r="C20" s="100" t="s">
        <v>126</v>
      </c>
      <c r="D20" s="100" t="s">
        <v>127</v>
      </c>
      <c r="E20" s="18" t="s">
        <v>128</v>
      </c>
      <c r="F20" s="18" t="s">
        <v>13</v>
      </c>
      <c r="G20" s="5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77">
        <v>36418.703428917048</v>
      </c>
      <c r="V20" s="52">
        <f>U20</f>
        <v>36418.703428917048</v>
      </c>
    </row>
    <row r="21" spans="1:23" s="8" customFormat="1" ht="15" x14ac:dyDescent="0.35">
      <c r="A21" s="30" t="s">
        <v>129</v>
      </c>
      <c r="B21" s="20" t="s">
        <v>52</v>
      </c>
      <c r="C21" s="100" t="s">
        <v>126</v>
      </c>
      <c r="D21" s="100" t="s">
        <v>127</v>
      </c>
      <c r="E21" s="18" t="s">
        <v>128</v>
      </c>
      <c r="F21" s="18" t="s">
        <v>13</v>
      </c>
      <c r="G21" s="50"/>
      <c r="H21" s="77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77">
        <v>36418.703428917048</v>
      </c>
      <c r="V21" s="52">
        <f>U21</f>
        <v>36418.703428917048</v>
      </c>
    </row>
    <row r="22" spans="1:23" s="8" customFormat="1" ht="15" x14ac:dyDescent="0.35">
      <c r="A22" s="30"/>
      <c r="B22" s="63"/>
      <c r="C22" s="17"/>
      <c r="D22" s="17"/>
      <c r="E22" s="17"/>
      <c r="F22" s="76"/>
      <c r="G22" s="50"/>
      <c r="H22" s="46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77"/>
      <c r="V22" s="52">
        <f t="shared" si="0"/>
        <v>0</v>
      </c>
    </row>
    <row r="23" spans="1:23" s="8" customFormat="1" ht="15" x14ac:dyDescent="0.35">
      <c r="A23" s="30"/>
      <c r="B23" s="63"/>
      <c r="C23" s="17"/>
      <c r="D23" s="17"/>
      <c r="E23" s="17"/>
      <c r="F23" s="76"/>
      <c r="G23" s="50"/>
      <c r="H23" s="46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77"/>
      <c r="V23" s="52"/>
    </row>
    <row r="24" spans="1:23" s="8" customFormat="1" ht="15" hidden="1" x14ac:dyDescent="0.35">
      <c r="A24" s="35" t="s">
        <v>8</v>
      </c>
      <c r="B24" s="20"/>
      <c r="C24" s="34"/>
      <c r="D24" s="34"/>
      <c r="E24" s="40"/>
      <c r="F24" s="20"/>
      <c r="G24" s="50"/>
      <c r="H24" s="46"/>
      <c r="I24" s="46"/>
      <c r="J24" s="46"/>
      <c r="K24" s="46"/>
      <c r="L24" s="46"/>
      <c r="M24" s="46"/>
      <c r="N24" s="77"/>
      <c r="O24" s="77"/>
      <c r="P24" s="77"/>
      <c r="Q24" s="77"/>
      <c r="R24" s="77"/>
      <c r="S24" s="77"/>
      <c r="T24" s="77"/>
      <c r="U24" s="77"/>
      <c r="V24" s="52"/>
    </row>
    <row r="25" spans="1:23" s="8" customFormat="1" ht="15" hidden="1" x14ac:dyDescent="0.35">
      <c r="A25" s="18" t="s">
        <v>71</v>
      </c>
      <c r="B25" s="20"/>
      <c r="C25" s="34"/>
      <c r="D25" s="34"/>
      <c r="E25" s="40"/>
      <c r="F25" s="20"/>
      <c r="G25" s="50"/>
      <c r="H25" s="46"/>
      <c r="I25" s="46"/>
      <c r="J25" s="46"/>
      <c r="K25" s="46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52"/>
    </row>
    <row r="26" spans="1:23" s="8" customFormat="1" ht="15" hidden="1" x14ac:dyDescent="0.35">
      <c r="A26" s="48" t="s">
        <v>72</v>
      </c>
      <c r="B26" s="20" t="s">
        <v>73</v>
      </c>
      <c r="C26" s="18" t="s">
        <v>74</v>
      </c>
      <c r="D26" s="18" t="s">
        <v>75</v>
      </c>
      <c r="E26" s="40" t="s">
        <v>76</v>
      </c>
      <c r="F26" s="31">
        <v>17.800999999999998</v>
      </c>
      <c r="G26" s="59" t="s">
        <v>27</v>
      </c>
      <c r="H26" s="46"/>
      <c r="I26" s="46"/>
      <c r="J26" s="46"/>
      <c r="K26" s="46"/>
      <c r="L26" s="77">
        <v>9105</v>
      </c>
      <c r="M26" s="77"/>
      <c r="N26" s="77"/>
      <c r="O26" s="77"/>
      <c r="P26" s="77"/>
      <c r="Q26" s="77"/>
      <c r="R26" s="77"/>
      <c r="S26" s="77"/>
      <c r="T26" s="77"/>
      <c r="U26" s="77"/>
      <c r="V26" s="52">
        <f>SUM(L26)</f>
        <v>9105</v>
      </c>
    </row>
    <row r="27" spans="1:23" s="8" customFormat="1" ht="15" hidden="1" x14ac:dyDescent="0.35">
      <c r="A27" s="49" t="s">
        <v>80</v>
      </c>
      <c r="B27" s="20" t="s">
        <v>81</v>
      </c>
      <c r="C27" s="18" t="s">
        <v>74</v>
      </c>
      <c r="D27" s="18" t="s">
        <v>75</v>
      </c>
      <c r="E27" s="40" t="s">
        <v>76</v>
      </c>
      <c r="F27" s="31">
        <v>17.800999999999998</v>
      </c>
      <c r="G27" s="59" t="s">
        <v>27</v>
      </c>
      <c r="H27" s="46"/>
      <c r="I27" s="46"/>
      <c r="J27" s="46"/>
      <c r="K27" s="46"/>
      <c r="L27" s="77"/>
      <c r="M27" s="77">
        <v>26284</v>
      </c>
      <c r="N27" s="77"/>
      <c r="O27" s="77"/>
      <c r="P27" s="77"/>
      <c r="Q27" s="77"/>
      <c r="R27" s="77"/>
      <c r="S27" s="77"/>
      <c r="T27" s="77"/>
      <c r="U27" s="77"/>
      <c r="V27" s="52">
        <f>SUM(M27)</f>
        <v>26284</v>
      </c>
      <c r="W27" s="57"/>
    </row>
    <row r="28" spans="1:23" s="8" customFormat="1" ht="15" hidden="1" x14ac:dyDescent="0.35">
      <c r="A28" s="47"/>
      <c r="B28" s="20"/>
      <c r="C28" s="34"/>
      <c r="D28" s="34"/>
      <c r="E28" s="40"/>
      <c r="F28" s="20"/>
      <c r="G28" s="50"/>
      <c r="H28" s="46"/>
      <c r="I28" s="46"/>
      <c r="J28" s="46"/>
      <c r="K28" s="46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52"/>
    </row>
    <row r="29" spans="1:23" s="8" customFormat="1" ht="15" hidden="1" x14ac:dyDescent="0.35">
      <c r="A29" s="30"/>
      <c r="B29" s="20"/>
      <c r="C29" s="34"/>
      <c r="D29" s="34"/>
      <c r="E29" s="40"/>
      <c r="F29" s="20"/>
      <c r="G29" s="50"/>
      <c r="H29" s="46"/>
      <c r="I29" s="46"/>
      <c r="J29" s="46"/>
      <c r="K29" s="46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52"/>
    </row>
    <row r="30" spans="1:23" s="8" customFormat="1" ht="15" hidden="1" x14ac:dyDescent="0.35">
      <c r="A30" s="35" t="s">
        <v>8</v>
      </c>
      <c r="B30" s="14"/>
      <c r="C30" s="15"/>
      <c r="D30" s="15"/>
      <c r="E30" s="16"/>
      <c r="F30" s="17"/>
      <c r="G30" s="39"/>
      <c r="H30" s="39"/>
      <c r="I30" s="39"/>
      <c r="J30" s="39"/>
      <c r="K30" s="39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52"/>
    </row>
    <row r="31" spans="1:23" s="7" customFormat="1" ht="15" hidden="1" x14ac:dyDescent="0.35">
      <c r="A31" s="18" t="s">
        <v>61</v>
      </c>
      <c r="B31" s="14"/>
      <c r="C31" s="15"/>
      <c r="D31" s="15"/>
      <c r="E31" s="16"/>
      <c r="F31" s="17"/>
      <c r="G31" s="17"/>
      <c r="H31" s="18"/>
      <c r="I31" s="18"/>
      <c r="J31" s="18"/>
      <c r="K31" s="18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52"/>
    </row>
    <row r="32" spans="1:23" s="6" customFormat="1" ht="15.5" hidden="1" x14ac:dyDescent="0.35">
      <c r="A32" s="67" t="s">
        <v>62</v>
      </c>
      <c r="B32" s="78" t="s">
        <v>52</v>
      </c>
      <c r="C32" s="18" t="s">
        <v>63</v>
      </c>
      <c r="D32" s="18" t="s">
        <v>64</v>
      </c>
      <c r="E32" s="18" t="s">
        <v>65</v>
      </c>
      <c r="F32" s="18">
        <v>17.225000000000001</v>
      </c>
      <c r="G32" s="81" t="s">
        <v>66</v>
      </c>
      <c r="J32" s="83"/>
      <c r="K32" s="90">
        <f>72650-1</f>
        <v>72649</v>
      </c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84">
        <f>SUM(K32)</f>
        <v>72649</v>
      </c>
    </row>
    <row r="33" spans="1:23" s="6" customFormat="1" ht="15.5" hidden="1" x14ac:dyDescent="0.35">
      <c r="A33" s="67" t="s">
        <v>62</v>
      </c>
      <c r="B33" s="20" t="s">
        <v>67</v>
      </c>
      <c r="C33" s="18" t="s">
        <v>63</v>
      </c>
      <c r="D33" s="18" t="s">
        <v>64</v>
      </c>
      <c r="E33" s="18" t="s">
        <v>65</v>
      </c>
      <c r="F33" s="18">
        <v>17.225000000000001</v>
      </c>
      <c r="G33" s="81" t="s">
        <v>66</v>
      </c>
      <c r="H33" s="21"/>
      <c r="I33" s="82"/>
      <c r="J33" s="21"/>
      <c r="K33" s="88">
        <v>1</v>
      </c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4">
        <f>SUM(K33)</f>
        <v>1</v>
      </c>
    </row>
    <row r="34" spans="1:23" s="6" customFormat="1" ht="15.5" hidden="1" x14ac:dyDescent="0.35">
      <c r="A34" s="49"/>
      <c r="B34" s="20"/>
      <c r="C34" s="18"/>
      <c r="D34" s="18"/>
      <c r="E34" s="18"/>
      <c r="F34" s="18"/>
      <c r="G34" s="18"/>
      <c r="H34" s="21"/>
      <c r="I34" s="82"/>
      <c r="J34" s="21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4"/>
      <c r="W34" s="61"/>
    </row>
    <row r="35" spans="1:23" s="6" customFormat="1" ht="15.5" hidden="1" x14ac:dyDescent="0.35">
      <c r="A35" s="30"/>
      <c r="B35" s="20"/>
      <c r="C35" s="18"/>
      <c r="D35" s="18"/>
      <c r="E35" s="18"/>
      <c r="F35" s="18"/>
      <c r="G35" s="18"/>
      <c r="H35" s="21"/>
      <c r="I35" s="21"/>
      <c r="J35" s="21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4"/>
    </row>
    <row r="36" spans="1:23" s="6" customFormat="1" ht="15.5" hidden="1" x14ac:dyDescent="0.35">
      <c r="A36" s="44"/>
      <c r="B36" s="20"/>
      <c r="C36" s="34"/>
      <c r="D36" s="34"/>
      <c r="E36" s="40"/>
      <c r="F36" s="18"/>
      <c r="G36" s="18"/>
      <c r="H36" s="21"/>
      <c r="I36" s="21"/>
      <c r="J36" s="21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4"/>
    </row>
    <row r="37" spans="1:23" s="7" customFormat="1" ht="15.5" hidden="1" x14ac:dyDescent="0.35">
      <c r="A37" s="35" t="s">
        <v>8</v>
      </c>
      <c r="B37" s="14"/>
      <c r="C37" s="15"/>
      <c r="D37" s="15"/>
      <c r="E37" s="16"/>
      <c r="F37" s="17"/>
      <c r="G37" s="17"/>
      <c r="H37" s="21"/>
      <c r="I37" s="21"/>
      <c r="J37" s="21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4"/>
    </row>
    <row r="38" spans="1:23" s="8" customFormat="1" ht="15.5" hidden="1" x14ac:dyDescent="0.35">
      <c r="A38" s="18" t="s">
        <v>50</v>
      </c>
      <c r="B38" s="14"/>
      <c r="C38" s="15"/>
      <c r="D38" s="15"/>
      <c r="E38" s="15"/>
      <c r="F38" s="14"/>
      <c r="G38" s="14"/>
      <c r="H38" s="51"/>
      <c r="I38" s="51"/>
      <c r="J38" s="51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4"/>
    </row>
    <row r="39" spans="1:23" s="8" customFormat="1" ht="15.5" hidden="1" x14ac:dyDescent="0.35">
      <c r="A39" s="68" t="s">
        <v>51</v>
      </c>
      <c r="B39" s="78" t="s">
        <v>52</v>
      </c>
      <c r="C39" s="79" t="s">
        <v>53</v>
      </c>
      <c r="D39" s="69" t="s">
        <v>17</v>
      </c>
      <c r="E39" s="69">
        <v>6501</v>
      </c>
      <c r="F39" s="20">
        <v>17.259</v>
      </c>
      <c r="G39" s="74" t="s">
        <v>28</v>
      </c>
      <c r="H39" s="51"/>
      <c r="I39" s="51">
        <f>1084436-1</f>
        <v>1084435</v>
      </c>
      <c r="J39" s="51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4">
        <f>SUM(I39)</f>
        <v>1084435</v>
      </c>
    </row>
    <row r="40" spans="1:23" s="8" customFormat="1" ht="15.5" hidden="1" x14ac:dyDescent="0.35">
      <c r="A40" s="68" t="s">
        <v>51</v>
      </c>
      <c r="B40" s="20" t="s">
        <v>54</v>
      </c>
      <c r="C40" s="79" t="s">
        <v>53</v>
      </c>
      <c r="D40" s="69" t="s">
        <v>17</v>
      </c>
      <c r="E40" s="69">
        <v>6501</v>
      </c>
      <c r="F40" s="20">
        <v>17.259</v>
      </c>
      <c r="G40" s="74" t="s">
        <v>28</v>
      </c>
      <c r="H40" s="51"/>
      <c r="I40" s="51">
        <v>1</v>
      </c>
      <c r="J40" s="51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4">
        <f>SUM(I40)</f>
        <v>1</v>
      </c>
    </row>
    <row r="41" spans="1:23" s="7" customFormat="1" ht="15.5" hidden="1" x14ac:dyDescent="0.35">
      <c r="A41" s="30" t="s">
        <v>94</v>
      </c>
      <c r="B41" s="78" t="s">
        <v>52</v>
      </c>
      <c r="C41" s="18" t="s">
        <v>95</v>
      </c>
      <c r="D41" s="70" t="s">
        <v>19</v>
      </c>
      <c r="E41" s="70">
        <v>6502</v>
      </c>
      <c r="F41" s="18">
        <v>17.257999999999999</v>
      </c>
      <c r="G41" s="74" t="s">
        <v>28</v>
      </c>
      <c r="H41" s="53"/>
      <c r="I41" s="53"/>
      <c r="J41" s="53"/>
      <c r="K41" s="86"/>
      <c r="L41" s="86"/>
      <c r="M41" s="86"/>
      <c r="N41" s="86"/>
      <c r="O41" s="86">
        <f>202968-1</f>
        <v>202967</v>
      </c>
      <c r="P41" s="86"/>
      <c r="Q41" s="86"/>
      <c r="R41" s="86"/>
      <c r="S41" s="86"/>
      <c r="T41" s="86"/>
      <c r="U41" s="86"/>
      <c r="V41" s="84">
        <f>O41</f>
        <v>202967</v>
      </c>
    </row>
    <row r="42" spans="1:23" s="7" customFormat="1" ht="15.5" hidden="1" x14ac:dyDescent="0.35">
      <c r="A42" s="30" t="s">
        <v>94</v>
      </c>
      <c r="B42" s="20" t="s">
        <v>54</v>
      </c>
      <c r="C42" s="18" t="s">
        <v>95</v>
      </c>
      <c r="D42" s="70" t="s">
        <v>19</v>
      </c>
      <c r="E42" s="70">
        <v>6502</v>
      </c>
      <c r="F42" s="18">
        <v>17.257999999999999</v>
      </c>
      <c r="G42" s="74" t="s">
        <v>28</v>
      </c>
      <c r="H42" s="53"/>
      <c r="I42" s="53"/>
      <c r="J42" s="53"/>
      <c r="K42" s="86"/>
      <c r="L42" s="86"/>
      <c r="M42" s="86"/>
      <c r="N42" s="86"/>
      <c r="O42" s="86">
        <v>1</v>
      </c>
      <c r="P42" s="86"/>
      <c r="Q42" s="86"/>
      <c r="R42" s="86"/>
      <c r="S42" s="86"/>
      <c r="T42" s="86"/>
      <c r="U42" s="86"/>
      <c r="V42" s="84">
        <f>O42</f>
        <v>1</v>
      </c>
    </row>
    <row r="43" spans="1:23" s="7" customFormat="1" ht="15.5" hidden="1" x14ac:dyDescent="0.35">
      <c r="A43" s="44" t="s">
        <v>58</v>
      </c>
      <c r="B43" s="78" t="s">
        <v>52</v>
      </c>
      <c r="C43" s="80" t="s">
        <v>59</v>
      </c>
      <c r="D43" s="70" t="s">
        <v>23</v>
      </c>
      <c r="E43" s="70">
        <v>6503</v>
      </c>
      <c r="F43" s="18">
        <v>17.277999999999999</v>
      </c>
      <c r="G43" s="74" t="s">
        <v>28</v>
      </c>
      <c r="H43" s="51"/>
      <c r="I43" s="51"/>
      <c r="J43" s="51">
        <f>195035-1</f>
        <v>195034</v>
      </c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4">
        <f>J43</f>
        <v>195034</v>
      </c>
    </row>
    <row r="44" spans="1:23" s="7" customFormat="1" ht="15.5" hidden="1" x14ac:dyDescent="0.35">
      <c r="A44" s="44" t="s">
        <v>58</v>
      </c>
      <c r="B44" s="20" t="s">
        <v>54</v>
      </c>
      <c r="C44" s="80" t="s">
        <v>59</v>
      </c>
      <c r="D44" s="70" t="s">
        <v>23</v>
      </c>
      <c r="E44" s="70">
        <v>6503</v>
      </c>
      <c r="F44" s="18">
        <v>17.277999999999999</v>
      </c>
      <c r="G44" s="74" t="s">
        <v>28</v>
      </c>
      <c r="H44" s="51"/>
      <c r="I44" s="51"/>
      <c r="J44" s="51">
        <v>1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4">
        <f>J44</f>
        <v>1</v>
      </c>
      <c r="W44" s="55"/>
    </row>
    <row r="45" spans="1:23" s="7" customFormat="1" ht="15.5" hidden="1" x14ac:dyDescent="0.35">
      <c r="A45" s="30" t="s">
        <v>94</v>
      </c>
      <c r="B45" s="94" t="s">
        <v>52</v>
      </c>
      <c r="C45" s="18" t="s">
        <v>111</v>
      </c>
      <c r="D45" s="18" t="s">
        <v>19</v>
      </c>
      <c r="E45" s="18">
        <v>6502</v>
      </c>
      <c r="F45" s="18">
        <v>17.257999999999999</v>
      </c>
      <c r="G45" s="95" t="s">
        <v>28</v>
      </c>
      <c r="H45" s="51"/>
      <c r="I45" s="51"/>
      <c r="J45" s="51"/>
      <c r="K45" s="85"/>
      <c r="L45" s="85"/>
      <c r="M45" s="85"/>
      <c r="N45" s="85"/>
      <c r="O45" s="85"/>
      <c r="P45" s="85"/>
      <c r="Q45" s="85"/>
      <c r="R45" s="85">
        <f>829032-1</f>
        <v>829031</v>
      </c>
      <c r="S45" s="85"/>
      <c r="T45" s="85"/>
      <c r="U45" s="85"/>
      <c r="V45" s="84">
        <f>SUM(Q45:R45)</f>
        <v>829031</v>
      </c>
      <c r="W45" s="55"/>
    </row>
    <row r="46" spans="1:23" s="7" customFormat="1" ht="15.5" hidden="1" x14ac:dyDescent="0.35">
      <c r="A46" s="30" t="s">
        <v>94</v>
      </c>
      <c r="B46" s="20" t="s">
        <v>54</v>
      </c>
      <c r="C46" s="18" t="s">
        <v>111</v>
      </c>
      <c r="D46" s="18" t="s">
        <v>19</v>
      </c>
      <c r="E46" s="18">
        <v>6502</v>
      </c>
      <c r="F46" s="18">
        <v>17.257999999999999</v>
      </c>
      <c r="G46" s="95" t="s">
        <v>28</v>
      </c>
      <c r="H46" s="51"/>
      <c r="I46" s="51"/>
      <c r="J46" s="51"/>
      <c r="K46" s="85"/>
      <c r="L46" s="85"/>
      <c r="M46" s="85"/>
      <c r="N46" s="85"/>
      <c r="O46" s="85"/>
      <c r="P46" s="85"/>
      <c r="Q46" s="85"/>
      <c r="R46" s="85">
        <v>1</v>
      </c>
      <c r="S46" s="85"/>
      <c r="T46" s="85"/>
      <c r="U46" s="85"/>
      <c r="V46" s="84">
        <f t="shared" ref="V46:V60" si="1">SUM(Q46:R46)</f>
        <v>1</v>
      </c>
      <c r="W46" s="55"/>
    </row>
    <row r="47" spans="1:23" s="8" customFormat="1" ht="15.5" hidden="1" x14ac:dyDescent="0.35">
      <c r="A47" s="44" t="s">
        <v>58</v>
      </c>
      <c r="B47" s="94" t="s">
        <v>52</v>
      </c>
      <c r="C47" s="59" t="s">
        <v>112</v>
      </c>
      <c r="D47" s="18" t="s">
        <v>23</v>
      </c>
      <c r="E47" s="18">
        <v>6503</v>
      </c>
      <c r="F47" s="18">
        <v>17.277999999999999</v>
      </c>
      <c r="G47" s="95" t="s">
        <v>28</v>
      </c>
      <c r="H47" s="53"/>
      <c r="I47" s="53"/>
      <c r="J47" s="53"/>
      <c r="K47" s="86"/>
      <c r="L47" s="86"/>
      <c r="M47" s="86"/>
      <c r="N47" s="86"/>
      <c r="O47" s="86"/>
      <c r="P47" s="86"/>
      <c r="Q47" s="86"/>
      <c r="R47" s="86">
        <f>709346-1</f>
        <v>709345</v>
      </c>
      <c r="S47" s="86"/>
      <c r="T47" s="86"/>
      <c r="U47" s="86"/>
      <c r="V47" s="84">
        <f t="shared" si="1"/>
        <v>709345</v>
      </c>
    </row>
    <row r="48" spans="1:23" s="7" customFormat="1" ht="15.5" hidden="1" x14ac:dyDescent="0.35">
      <c r="A48" s="44" t="s">
        <v>58</v>
      </c>
      <c r="B48" s="20" t="s">
        <v>54</v>
      </c>
      <c r="C48" s="59" t="s">
        <v>112</v>
      </c>
      <c r="D48" s="18" t="s">
        <v>23</v>
      </c>
      <c r="E48" s="18">
        <v>6503</v>
      </c>
      <c r="F48" s="18">
        <v>17.277999999999999</v>
      </c>
      <c r="G48" s="95" t="s">
        <v>28</v>
      </c>
      <c r="H48" s="53"/>
      <c r="I48" s="53"/>
      <c r="J48" s="53"/>
      <c r="K48" s="86"/>
      <c r="L48" s="86"/>
      <c r="M48" s="86"/>
      <c r="N48" s="86"/>
      <c r="O48" s="86"/>
      <c r="P48" s="86"/>
      <c r="Q48" s="86"/>
      <c r="R48" s="86">
        <v>1</v>
      </c>
      <c r="S48" s="86"/>
      <c r="T48" s="86"/>
      <c r="U48" s="86"/>
      <c r="V48" s="84">
        <f t="shared" si="1"/>
        <v>1</v>
      </c>
    </row>
    <row r="49" spans="1:22" s="7" customFormat="1" ht="15.5" hidden="1" x14ac:dyDescent="0.35">
      <c r="A49" s="44" t="s">
        <v>116</v>
      </c>
      <c r="B49" s="94" t="s">
        <v>52</v>
      </c>
      <c r="C49" s="59" t="s">
        <v>112</v>
      </c>
      <c r="D49" s="18" t="s">
        <v>23</v>
      </c>
      <c r="E49" s="18">
        <v>6503</v>
      </c>
      <c r="F49" s="18">
        <v>17.277999999999999</v>
      </c>
      <c r="G49" s="95" t="s">
        <v>28</v>
      </c>
      <c r="H49" s="53"/>
      <c r="I49" s="53"/>
      <c r="J49" s="53"/>
      <c r="K49" s="86"/>
      <c r="L49" s="86"/>
      <c r="M49" s="86"/>
      <c r="N49" s="86"/>
      <c r="O49" s="86"/>
      <c r="P49" s="86"/>
      <c r="Q49" s="86"/>
      <c r="R49" s="86"/>
      <c r="S49" s="86">
        <v>15312</v>
      </c>
      <c r="T49" s="86"/>
      <c r="U49" s="86"/>
      <c r="V49" s="84">
        <f>S49</f>
        <v>15312</v>
      </c>
    </row>
    <row r="50" spans="1:22" s="7" customFormat="1" ht="15.5" hidden="1" x14ac:dyDescent="0.35">
      <c r="A50" s="44"/>
      <c r="B50" s="20"/>
      <c r="C50" s="59"/>
      <c r="D50" s="18"/>
      <c r="E50" s="18"/>
      <c r="F50" s="18"/>
      <c r="G50" s="95"/>
      <c r="H50" s="53"/>
      <c r="I50" s="53"/>
      <c r="J50" s="53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4"/>
    </row>
    <row r="51" spans="1:22" s="7" customFormat="1" ht="15.5" hidden="1" x14ac:dyDescent="0.35">
      <c r="A51" s="44"/>
      <c r="B51" s="20"/>
      <c r="C51" s="59"/>
      <c r="D51" s="18"/>
      <c r="E51" s="18"/>
      <c r="F51" s="18"/>
      <c r="G51" s="95"/>
      <c r="H51" s="53"/>
      <c r="I51" s="53"/>
      <c r="J51" s="53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4"/>
    </row>
    <row r="52" spans="1:22" s="7" customFormat="1" ht="15.5" hidden="1" x14ac:dyDescent="0.35">
      <c r="A52" s="35" t="s">
        <v>8</v>
      </c>
      <c r="B52" s="20"/>
      <c r="C52" s="18"/>
      <c r="D52" s="18"/>
      <c r="E52" s="18"/>
      <c r="F52" s="18"/>
      <c r="G52" s="18"/>
      <c r="H52" s="53"/>
      <c r="I52" s="53"/>
      <c r="J52" s="53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4">
        <f t="shared" si="1"/>
        <v>0</v>
      </c>
    </row>
    <row r="53" spans="1:22" s="7" customFormat="1" ht="15.5" hidden="1" x14ac:dyDescent="0.35">
      <c r="A53" s="18" t="s">
        <v>29</v>
      </c>
      <c r="B53" s="20"/>
      <c r="C53" s="18"/>
      <c r="D53" s="18"/>
      <c r="E53" s="18"/>
      <c r="F53" s="18"/>
      <c r="G53" s="18"/>
      <c r="H53" s="53"/>
      <c r="I53" s="53"/>
      <c r="J53" s="53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4">
        <f t="shared" si="1"/>
        <v>0</v>
      </c>
    </row>
    <row r="54" spans="1:22" s="7" customFormat="1" ht="15.5" hidden="1" x14ac:dyDescent="0.35">
      <c r="A54" s="44" t="s">
        <v>31</v>
      </c>
      <c r="B54" s="20" t="s">
        <v>35</v>
      </c>
      <c r="C54" s="71" t="s">
        <v>32</v>
      </c>
      <c r="D54" s="56" t="s">
        <v>33</v>
      </c>
      <c r="E54" s="56" t="s">
        <v>34</v>
      </c>
      <c r="F54" s="18">
        <v>17.245000000000001</v>
      </c>
      <c r="G54" s="59" t="s">
        <v>30</v>
      </c>
      <c r="H54" s="53"/>
      <c r="I54" s="53"/>
      <c r="J54" s="53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4">
        <f t="shared" si="1"/>
        <v>0</v>
      </c>
    </row>
    <row r="55" spans="1:22" s="7" customFormat="1" ht="15.5" hidden="1" x14ac:dyDescent="0.35">
      <c r="A55" s="44"/>
      <c r="B55" s="20"/>
      <c r="C55" s="18"/>
      <c r="D55" s="18"/>
      <c r="E55" s="18"/>
      <c r="F55" s="18"/>
      <c r="G55" s="18"/>
      <c r="H55" s="53"/>
      <c r="I55" s="53"/>
      <c r="J55" s="53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4">
        <f t="shared" si="1"/>
        <v>0</v>
      </c>
    </row>
    <row r="56" spans="1:22" s="7" customFormat="1" ht="15.5" hidden="1" x14ac:dyDescent="0.35">
      <c r="A56" s="49"/>
      <c r="B56" s="50"/>
      <c r="C56" s="18"/>
      <c r="D56" s="18"/>
      <c r="E56" s="18"/>
      <c r="F56" s="18"/>
      <c r="G56" s="18"/>
      <c r="H56" s="53"/>
      <c r="I56" s="53"/>
      <c r="J56" s="53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4">
        <f t="shared" si="1"/>
        <v>0</v>
      </c>
    </row>
    <row r="57" spans="1:22" s="7" customFormat="1" ht="15.5" hidden="1" x14ac:dyDescent="0.35">
      <c r="A57" s="49"/>
      <c r="B57" s="20"/>
      <c r="C57" s="18"/>
      <c r="D57" s="18"/>
      <c r="E57" s="18"/>
      <c r="F57" s="18"/>
      <c r="G57" s="18"/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4">
        <f t="shared" si="1"/>
        <v>0</v>
      </c>
    </row>
    <row r="58" spans="1:22" s="7" customFormat="1" ht="15.5" hidden="1" x14ac:dyDescent="0.35">
      <c r="A58" s="49"/>
      <c r="B58" s="20"/>
      <c r="C58" s="18"/>
      <c r="D58" s="18"/>
      <c r="E58" s="18"/>
      <c r="F58" s="18"/>
      <c r="G58" s="18"/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4">
        <f t="shared" si="1"/>
        <v>0</v>
      </c>
    </row>
    <row r="59" spans="1:22" s="7" customFormat="1" ht="15.5" hidden="1" x14ac:dyDescent="0.35">
      <c r="A59" s="44"/>
      <c r="B59" s="20"/>
      <c r="C59" s="18"/>
      <c r="D59" s="18"/>
      <c r="E59" s="20"/>
      <c r="F59" s="18"/>
      <c r="G59" s="18"/>
      <c r="H59" s="53"/>
      <c r="I59" s="53"/>
      <c r="J59" s="53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4">
        <f t="shared" si="1"/>
        <v>0</v>
      </c>
    </row>
    <row r="60" spans="1:22" s="7" customFormat="1" ht="15.5" x14ac:dyDescent="0.35">
      <c r="A60" s="9"/>
      <c r="B60" s="23"/>
      <c r="C60" s="23"/>
      <c r="D60" s="17"/>
      <c r="E60" s="17"/>
      <c r="F60" s="17"/>
      <c r="G60" s="17"/>
      <c r="H60" s="51"/>
      <c r="I60" s="51"/>
      <c r="J60" s="51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4">
        <f t="shared" si="1"/>
        <v>0</v>
      </c>
    </row>
    <row r="61" spans="1:22" s="7" customFormat="1" ht="18" x14ac:dyDescent="0.4">
      <c r="A61" s="10" t="s">
        <v>0</v>
      </c>
      <c r="B61" s="24"/>
      <c r="C61" s="25"/>
      <c r="D61" s="25"/>
      <c r="E61" s="25"/>
      <c r="F61" s="25"/>
      <c r="G61" s="25"/>
      <c r="H61" s="54">
        <f>SUM(H13:H60)</f>
        <v>1562.5000000000009</v>
      </c>
      <c r="I61" s="65">
        <f>SUM(I18:I60)</f>
        <v>1084436</v>
      </c>
      <c r="J61" s="54">
        <f>SUM(J43:J47)</f>
        <v>195035</v>
      </c>
      <c r="K61" s="85">
        <f>SUM(K31:K33)</f>
        <v>72650</v>
      </c>
      <c r="L61" s="85">
        <f>SUM(L26:L29)</f>
        <v>9105</v>
      </c>
      <c r="M61" s="85">
        <f>SUM(M25:M29)</f>
        <v>26284</v>
      </c>
      <c r="N61" s="85">
        <f>SUM(N8:N11)</f>
        <v>95000</v>
      </c>
      <c r="O61" s="85">
        <f>SUM(O38:O42)</f>
        <v>202968</v>
      </c>
      <c r="P61" s="85">
        <f>SUM(P7:P9)</f>
        <v>343895</v>
      </c>
      <c r="Q61" s="85">
        <f>SUM(Q13:Q22)</f>
        <v>74806</v>
      </c>
      <c r="R61" s="85">
        <f>SUM(R45:R60)</f>
        <v>1538378</v>
      </c>
      <c r="S61" s="85">
        <f>SUM(S37:S50)</f>
        <v>15312</v>
      </c>
      <c r="T61" s="85">
        <f>SUM(T16:T21)</f>
        <v>10989.15</v>
      </c>
      <c r="U61" s="85">
        <f>SUM(U13:U23)-0.01</f>
        <v>72837.396857834101</v>
      </c>
      <c r="V61" s="84"/>
    </row>
    <row r="62" spans="1:22" s="7" customFormat="1" ht="18" x14ac:dyDescent="0.4">
      <c r="A62" s="26"/>
      <c r="B62" s="27"/>
      <c r="C62" s="28"/>
      <c r="D62" s="28"/>
      <c r="E62" s="28"/>
      <c r="F62" s="28"/>
      <c r="G62" s="28"/>
      <c r="H62" s="29"/>
      <c r="I62" s="29"/>
      <c r="J62" s="2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7"/>
    </row>
    <row r="63" spans="1:22" ht="15" x14ac:dyDescent="0.35">
      <c r="A63" s="32" t="s">
        <v>9</v>
      </c>
      <c r="B63" s="7"/>
    </row>
    <row r="64" spans="1:22" ht="14.5" hidden="1" x14ac:dyDescent="0.35">
      <c r="A64" s="32" t="s">
        <v>44</v>
      </c>
    </row>
    <row r="65" spans="1:1" ht="14.5" hidden="1" x14ac:dyDescent="0.35">
      <c r="A65" s="64" t="s">
        <v>45</v>
      </c>
    </row>
    <row r="66" spans="1:1" ht="14.5" hidden="1" x14ac:dyDescent="0.35">
      <c r="A66" s="32" t="s">
        <v>48</v>
      </c>
    </row>
    <row r="67" spans="1:1" ht="14.5" hidden="1" x14ac:dyDescent="0.35">
      <c r="A67" s="64" t="s">
        <v>49</v>
      </c>
    </row>
    <row r="68" spans="1:1" ht="14.5" hidden="1" x14ac:dyDescent="0.35">
      <c r="A68" s="32" t="s">
        <v>56</v>
      </c>
    </row>
    <row r="69" spans="1:1" ht="14.5" hidden="1" x14ac:dyDescent="0.35">
      <c r="A69" s="64" t="s">
        <v>57</v>
      </c>
    </row>
    <row r="70" spans="1:1" ht="14.5" hidden="1" x14ac:dyDescent="0.35">
      <c r="A70" s="32" t="s">
        <v>68</v>
      </c>
    </row>
    <row r="71" spans="1:1" ht="14.5" hidden="1" x14ac:dyDescent="0.35">
      <c r="A71" s="64" t="s">
        <v>69</v>
      </c>
    </row>
    <row r="72" spans="1:1" ht="14.5" hidden="1" x14ac:dyDescent="0.35">
      <c r="A72" s="32" t="s">
        <v>77</v>
      </c>
    </row>
    <row r="73" spans="1:1" ht="14.5" hidden="1" x14ac:dyDescent="0.35">
      <c r="A73" s="64" t="s">
        <v>78</v>
      </c>
    </row>
    <row r="74" spans="1:1" ht="14.5" hidden="1" x14ac:dyDescent="0.35">
      <c r="A74" s="32" t="s">
        <v>83</v>
      </c>
    </row>
    <row r="75" spans="1:1" ht="14.5" hidden="1" x14ac:dyDescent="0.35">
      <c r="A75" s="64" t="s">
        <v>82</v>
      </c>
    </row>
    <row r="76" spans="1:1" ht="14.5" hidden="1" x14ac:dyDescent="0.35">
      <c r="A76" s="32" t="s">
        <v>90</v>
      </c>
    </row>
    <row r="77" spans="1:1" ht="14.5" hidden="1" x14ac:dyDescent="0.35">
      <c r="A77" s="32" t="s">
        <v>89</v>
      </c>
    </row>
    <row r="78" spans="1:1" ht="14.5" hidden="1" x14ac:dyDescent="0.35">
      <c r="A78" s="32" t="s">
        <v>93</v>
      </c>
    </row>
    <row r="79" spans="1:1" ht="14.5" hidden="1" x14ac:dyDescent="0.35">
      <c r="A79" s="64" t="s">
        <v>92</v>
      </c>
    </row>
    <row r="80" spans="1:1" ht="14.5" hidden="1" x14ac:dyDescent="0.35">
      <c r="A80" s="32" t="s">
        <v>97</v>
      </c>
    </row>
    <row r="81" spans="1:1" ht="14.5" hidden="1" x14ac:dyDescent="0.35">
      <c r="A81" s="64" t="s">
        <v>98</v>
      </c>
    </row>
    <row r="82" spans="1:1" ht="14.5" hidden="1" x14ac:dyDescent="0.35">
      <c r="A82" s="32" t="s">
        <v>104</v>
      </c>
    </row>
    <row r="83" spans="1:1" ht="14.5" hidden="1" x14ac:dyDescent="0.35">
      <c r="A83" s="64" t="s">
        <v>103</v>
      </c>
    </row>
    <row r="84" spans="1:1" ht="14.5" hidden="1" x14ac:dyDescent="0.35">
      <c r="A84" s="32" t="s">
        <v>109</v>
      </c>
    </row>
    <row r="85" spans="1:1" ht="14.5" hidden="1" x14ac:dyDescent="0.35">
      <c r="A85" s="64" t="s">
        <v>110</v>
      </c>
    </row>
    <row r="86" spans="1:1" ht="14.5" hidden="1" x14ac:dyDescent="0.35">
      <c r="A86" s="32" t="s">
        <v>114</v>
      </c>
    </row>
    <row r="87" spans="1:1" ht="14.5" hidden="1" x14ac:dyDescent="0.35">
      <c r="A87" s="64" t="s">
        <v>115</v>
      </c>
    </row>
    <row r="88" spans="1:1" ht="14.5" hidden="1" x14ac:dyDescent="0.35">
      <c r="A88" s="32" t="s">
        <v>123</v>
      </c>
    </row>
    <row r="89" spans="1:1" ht="14.5" hidden="1" x14ac:dyDescent="0.35">
      <c r="A89" s="64" t="s">
        <v>122</v>
      </c>
    </row>
    <row r="90" spans="1:1" ht="14.5" x14ac:dyDescent="0.35">
      <c r="A90" s="32" t="s">
        <v>131</v>
      </c>
    </row>
    <row r="91" spans="1:1" ht="14.5" x14ac:dyDescent="0.35">
      <c r="A91" s="64" t="s">
        <v>130</v>
      </c>
    </row>
    <row r="97" spans="1:1" ht="14.5" x14ac:dyDescent="0.35">
      <c r="A97" s="13" t="s">
        <v>36</v>
      </c>
    </row>
    <row r="98" spans="1:1" ht="14.5" x14ac:dyDescent="0.35">
      <c r="A98" s="13" t="s">
        <v>39</v>
      </c>
    </row>
    <row r="99" spans="1:1" ht="14.5" x14ac:dyDescent="0.35">
      <c r="A99" s="13" t="s">
        <v>37</v>
      </c>
    </row>
    <row r="100" spans="1:1" ht="14.5" x14ac:dyDescent="0.35">
      <c r="A100" s="1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2024-02-27T16:57:11Z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