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E34CB32-6E61-4638-8585-52E00A6B4A75}" xr6:coauthVersionLast="47" xr6:coauthVersionMax="47" xr10:uidLastSave="{00000000-0000-0000-0000-000000000000}"/>
  <bookViews>
    <workbookView xWindow="2565" yWindow="975" windowWidth="21600" windowHeight="11385" xr2:uid="{00000000-000D-0000-FFFF-FFFF00000000}"/>
  </bookViews>
  <sheets>
    <sheet name="EDIC" sheetId="2" r:id="rId1"/>
  </sheets>
  <definedNames>
    <definedName name="_xlnm.Print_Area" localSheetId="0">EDIC!$A$1:$H$73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67" i="2" l="1"/>
  <c r="S71" i="2"/>
  <c r="R19" i="2"/>
  <c r="T19" i="2" s="1"/>
  <c r="R21" i="2"/>
  <c r="T21" i="2" s="1"/>
  <c r="T20" i="2"/>
  <c r="T22" i="2"/>
  <c r="Q65" i="2"/>
  <c r="T65" i="2" s="1"/>
  <c r="Q63" i="2"/>
  <c r="T63" i="2" s="1"/>
  <c r="T64" i="2"/>
  <c r="T66" i="2"/>
  <c r="R71" i="2" l="1"/>
  <c r="Q71" i="2"/>
  <c r="T31" i="2"/>
  <c r="P71" i="2"/>
  <c r="T11" i="2"/>
  <c r="O10" i="2"/>
  <c r="T10" i="2" s="1"/>
  <c r="T62" i="2"/>
  <c r="T61" i="2"/>
  <c r="T25" i="2"/>
  <c r="T24" i="2"/>
  <c r="N71" i="2"/>
  <c r="T30" i="2"/>
  <c r="M71" i="2"/>
  <c r="T54" i="2"/>
  <c r="O71" i="2" l="1"/>
  <c r="L71" i="2"/>
  <c r="K47" i="2"/>
  <c r="T47" i="2" s="1"/>
  <c r="T48" i="2"/>
  <c r="J17" i="2"/>
  <c r="T17" i="2" s="1"/>
  <c r="T18" i="2"/>
  <c r="T9" i="2"/>
  <c r="I8" i="2"/>
  <c r="T8" i="2" s="1"/>
  <c r="T69" i="2"/>
  <c r="K71" i="2" l="1"/>
  <c r="J71" i="2"/>
  <c r="I71" i="2"/>
  <c r="H71" i="2"/>
</calcChain>
</file>

<file path=xl/sharedStrings.xml><?xml version="1.0" encoding="utf-8"?>
<sst xmlns="http://schemas.openxmlformats.org/spreadsheetml/2006/main" count="213" uniqueCount="122">
  <si>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</si>
  <si>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</si>
  <si>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</si>
  <si>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</si>
  <si>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</si>
  <si>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</si>
  <si>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</si>
  <si>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</si>
  <si>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</si>
  <si>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</si>
  <si>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</si>
  <si>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</si>
  <si>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</si>
  <si>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</si>
  <si>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</si>
  <si>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</si>
  <si>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</si>
  <si>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</si>
  <si>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</si>
  <si>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</si>
  <si>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</si>
  <si>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</si>
  <si>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</si>
  <si>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</si>
  <si>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</si>
  <si>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</si>
  <si>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</si>
  <si>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</si>
  <si>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</si>
  <si>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</si>
  <si>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</si>
  <si>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</si>
  <si>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</si>
  <si>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</si>
  <si>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</si>
  <si>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</si>
  <si>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</si>
  <si>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</si>
  <si>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</si>
  <si>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</si>
  <si>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</si>
  <si>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</si>
  <si>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</si>
  <si>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</si>
  <si>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</si>
  <si>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</si>
  <si>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</si>
  <si>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</si>
  <si>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</si>
  <si>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</si>
  <si>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CT EOL 24CCEDICWP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</si>
  <si>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</si>
  <si>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</si>
  <si>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</si>
  <si>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</si>
  <si>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</si>
  <si>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</si>
  <si>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</si>
  <si>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</si>
  <si>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</si>
  <si>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</si>
  <si>
    <t>BUDGET #2 FY24</t>
  </si>
  <si>
    <t>FWIADWK24A</t>
  </si>
  <si>
    <t>BUDGET #2 FY24 AUGUST 2, 2023</t>
  </si>
  <si>
    <t>TO ADD FY24 DISLOCATED WORKER FUNDS</t>
  </si>
  <si>
    <t>BUDGET #3 FY24</t>
  </si>
  <si>
    <t>CT EOL 24CCEDICNEGREA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</si>
  <si>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</si>
  <si>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</si>
  <si>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 30, 2024</t>
  </si>
  <si>
    <t>BUDGET #3 FY24 AUGUST 8, 2023</t>
  </si>
  <si>
    <t>TO ADD FY24 RESEA FUNDS</t>
  </si>
  <si>
    <t>CT EOL 24CCEDICVETSUI</t>
  </si>
  <si>
    <t>FVETS2023</t>
  </si>
  <si>
    <t>K109</t>
  </si>
  <si>
    <t>JULY 1,2023-JUNE 30, 2024</t>
  </si>
  <si>
    <t>BUDGET #4 FY24 AUGUST 31, 2023</t>
  </si>
  <si>
    <t>TO ADD FY24 VETS FUNDS</t>
  </si>
  <si>
    <t>BUDGET #4 FY24</t>
  </si>
  <si>
    <t>DVOP</t>
  </si>
  <si>
    <t>BUDGET #5 FY24</t>
  </si>
  <si>
    <t>CT EOL 24CCEDICSOSWTF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</si>
  <si>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</si>
  <si>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</si>
  <si>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</si>
  <si>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</si>
  <si>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</si>
  <si>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</si>
  <si>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FWIADWK23A</t>
  </si>
  <si>
    <t>FES2023</t>
  </si>
  <si>
    <t>7002-6626</t>
  </si>
  <si>
    <t>K105</t>
  </si>
  <si>
    <t>ES-38736-22-55-A-25</t>
  </si>
  <si>
    <t>TO ADD REGIONAL PLANNING FUNDS</t>
  </si>
  <si>
    <t>BUDGET #6 FY24 SEPTEMBER 22, 2023</t>
  </si>
  <si>
    <t>FWIAADT24A</t>
  </si>
  <si>
    <t>TO ADD FY24 ADULT FUNDS</t>
  </si>
  <si>
    <t>BUDGET #7 FY24 SEPTEMBER 26, 2023</t>
  </si>
  <si>
    <t>BUDGET #7 FY24</t>
  </si>
  <si>
    <t>BUDGET #8 FY24</t>
  </si>
  <si>
    <t>TO ADD FY24 SOS FUNDS</t>
  </si>
  <si>
    <t>STOSCC2024</t>
  </si>
  <si>
    <t>BUDGET #8 FY24 SEPTEMBER 27, 2023</t>
  </si>
  <si>
    <t xml:space="preserve">  </t>
  </si>
  <si>
    <t>K107</t>
  </si>
  <si>
    <t>17.207</t>
  </si>
  <si>
    <t>FES2024</t>
  </si>
  <si>
    <t>BUDGET #9 FY24</t>
  </si>
  <si>
    <t>TO ADD WP FUNDS</t>
  </si>
  <si>
    <t>BUDGET #9 FY24 OCTOBER 5, 2023</t>
  </si>
  <si>
    <t>BUDGET #10 FY24</t>
  </si>
  <si>
    <t>FWIAADT24B</t>
  </si>
  <si>
    <t>FWIADWK24B</t>
  </si>
  <si>
    <t>BUDGET #10 FY24 DEC 6, 2023</t>
  </si>
  <si>
    <t>TO ADD WIOA FUNDS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</si>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</sst>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2"/>
      <name val="Book Antiqua"/>
      <family val="1"/>
    </font>
    <font>
      <b/>
      <sz val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4" fillId="0" borderId="0"/>
  </cellStyleXfs>
  <cellXfs count="6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7" fontId="3" fillId="0" borderId="1" xfId="0" applyNumberFormat="1" applyFont="1" applyBorder="1" applyAlignment="1">
      <alignment horizontal="center"/>
    </xf>
    <xf numFmtId="7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37" fontId="3" fillId="0" borderId="1" xfId="2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4" fontId="3" fillId="0" borderId="1" xfId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/>
    <xf numFmtId="44" fontId="3" fillId="0" borderId="1" xfId="1" applyFont="1" applyBorder="1" applyAlignment="1">
      <alignment horizontal="center" wrapText="1"/>
    </xf>
    <xf numFmtId="44" fontId="3" fillId="0" borderId="1" xfId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4" fontId="3" fillId="0" borderId="0" xfId="1" applyFont="1"/>
    <xf numFmtId="44" fontId="2" fillId="0" borderId="0" xfId="1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12" fillId="0" borderId="7" xfId="0" applyFont="1" applyBorder="1" applyAlignment="1">
      <alignment horizontal="center" wrapText="1"/>
    </xf>
    <xf numFmtId="44" fontId="2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7" fontId="3" fillId="0" borderId="0" xfId="0" applyNumberFormat="1" applyFont="1"/>
    <xf numFmtId="43" fontId="3" fillId="0" borderId="1" xfId="0" applyNumberFormat="1" applyFont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7" fontId="3" fillId="0" borderId="0" xfId="1" applyNumberFormat="1" applyFont="1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3" fillId="0" borderId="0" xfId="1" applyFont="1" applyFill="1" applyBorder="1"/>
    <xf numFmtId="0" fontId="3" fillId="0" borderId="1" xfId="0" quotePrefix="1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7"/>
  <sheetViews>
    <sheetView tabSelected="1" zoomScale="120" zoomScaleNormal="120" workbookViewId="0">
      <selection activeCell="C68" sqref="C68"/>
    </sheetView>
  </sheetViews>
  <sheetFormatPr defaultColWidth="9.140625" defaultRowHeight="16.5" x14ac:dyDescent="0.3"/>
  <cols>
    <col min="1" max="1" width="46" style="2" customWidth="1"/>
    <col min="2" max="2" width="32.42578125" style="2" customWidth="1"/>
    <col min="3" max="3" width="15.5703125" style="47" customWidth="1"/>
    <col min="4" max="4" width="12.140625" style="47" customWidth="1"/>
    <col min="5" max="5" width="11.42578125" style="47" customWidth="1"/>
    <col min="6" max="6" width="9.42578125" style="47" customWidth="1"/>
    <col min="7" max="7" width="20.42578125" style="47" customWidth="1"/>
    <col min="8" max="8" width="14.140625" style="47" hidden="1" customWidth="1"/>
    <col min="9" max="10" width="16.42578125" style="48" hidden="1" customWidth="1"/>
    <col min="11" max="15" width="14.5703125" style="48" hidden="1" customWidth="1"/>
    <col min="16" max="16" width="15.140625" style="48" hidden="1" customWidth="1"/>
    <col min="17" max="18" width="16.42578125" style="48" hidden="1" customWidth="1"/>
    <col min="19" max="19" width="16.42578125" style="48" customWidth="1"/>
    <col min="20" max="20" width="14.42578125" style="46" hidden="1" customWidth="1"/>
    <col min="21" max="21" width="13.28515625" style="2" bestFit="1" customWidth="1"/>
    <col min="22" max="16384" width="9.140625" style="2"/>
  </cols>
  <sheetData>
    <row r="1" spans="1:20" x14ac:dyDescent="0.3">
      <c r="A1" s="2" t="s">
        <v>11</v>
      </c>
      <c r="B1" s="65" t="s">
        <v>10</v>
      </c>
      <c r="C1" s="66"/>
      <c r="D1" s="66"/>
      <c r="E1" s="66"/>
      <c r="F1" s="66"/>
      <c r="G1" s="66"/>
      <c r="H1" s="66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20" x14ac:dyDescent="0.3">
      <c r="B2" s="44"/>
      <c r="C2" s="44"/>
      <c r="D2" s="44"/>
    </row>
    <row r="3" spans="1:20" x14ac:dyDescent="0.3">
      <c r="A3" s="12" t="s">
        <v>12</v>
      </c>
      <c r="B3" s="44" t="s">
        <v>7</v>
      </c>
    </row>
    <row r="4" spans="1:20" ht="17.25" thickBot="1" x14ac:dyDescent="0.35">
      <c r="A4" s="12"/>
      <c r="B4" s="49"/>
    </row>
    <row r="5" spans="1:20" ht="45" x14ac:dyDescent="0.3">
      <c r="A5" s="27"/>
      <c r="B5" s="28" t="s">
        <v>2</v>
      </c>
      <c r="C5" s="28" t="s">
        <v>3</v>
      </c>
      <c r="D5" s="28" t="s">
        <v>4</v>
      </c>
      <c r="E5" s="28" t="s">
        <v>5</v>
      </c>
      <c r="F5" s="28" t="s">
        <v>1</v>
      </c>
      <c r="G5" s="29" t="s">
        <v>32</v>
      </c>
      <c r="H5" s="30" t="s">
        <v>48</v>
      </c>
      <c r="I5" s="29" t="s">
        <v>49</v>
      </c>
      <c r="J5" s="29" t="s">
        <v>61</v>
      </c>
      <c r="K5" s="29" t="s">
        <v>65</v>
      </c>
      <c r="L5" s="29" t="s">
        <v>78</v>
      </c>
      <c r="M5" s="29" t="s">
        <v>80</v>
      </c>
      <c r="N5" s="29" t="s">
        <v>85</v>
      </c>
      <c r="O5" s="29" t="s">
        <v>98</v>
      </c>
      <c r="P5" s="29" t="s">
        <v>99</v>
      </c>
      <c r="Q5" s="29" t="s">
        <v>107</v>
      </c>
      <c r="R5" s="29" t="s">
        <v>110</v>
      </c>
      <c r="S5" s="29" t="s">
        <v>115</v>
      </c>
      <c r="T5" s="31" t="s">
        <v>6</v>
      </c>
    </row>
    <row r="6" spans="1:20" hidden="1" x14ac:dyDescent="0.3">
      <c r="A6" s="1" t="s">
        <v>8</v>
      </c>
      <c r="B6" s="1"/>
      <c r="C6" s="1"/>
      <c r="D6" s="1"/>
      <c r="E6" s="1"/>
      <c r="F6" s="1"/>
      <c r="G6" s="1"/>
      <c r="H6" s="1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32"/>
    </row>
    <row r="7" spans="1:20" hidden="1" x14ac:dyDescent="0.3">
      <c r="A7" s="7" t="s">
        <v>60</v>
      </c>
      <c r="B7" s="1"/>
      <c r="C7" s="1"/>
      <c r="D7" s="1"/>
      <c r="E7" s="1"/>
      <c r="F7" s="1"/>
      <c r="G7" s="36"/>
      <c r="H7" s="1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32"/>
    </row>
    <row r="8" spans="1:20" hidden="1" x14ac:dyDescent="0.3">
      <c r="A8" s="25" t="s">
        <v>54</v>
      </c>
      <c r="B8" s="16" t="s">
        <v>55</v>
      </c>
      <c r="C8" s="37" t="s">
        <v>56</v>
      </c>
      <c r="D8" s="6" t="s">
        <v>15</v>
      </c>
      <c r="E8" s="6">
        <v>6501</v>
      </c>
      <c r="F8" s="8">
        <v>17.259</v>
      </c>
      <c r="G8" s="36" t="s">
        <v>33</v>
      </c>
      <c r="H8" s="33"/>
      <c r="I8" s="33">
        <f>2594069-1</f>
        <v>2594068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2">
        <f>SUM(I8)</f>
        <v>2594068</v>
      </c>
    </row>
    <row r="9" spans="1:20" ht="15" hidden="1" customHeight="1" x14ac:dyDescent="0.3">
      <c r="A9" s="25" t="s">
        <v>54</v>
      </c>
      <c r="B9" s="8" t="s">
        <v>57</v>
      </c>
      <c r="C9" s="37" t="s">
        <v>56</v>
      </c>
      <c r="D9" s="6" t="s">
        <v>15</v>
      </c>
      <c r="E9" s="6">
        <v>6501</v>
      </c>
      <c r="F9" s="8">
        <v>17.259</v>
      </c>
      <c r="G9" s="36" t="s">
        <v>33</v>
      </c>
      <c r="H9" s="33"/>
      <c r="I9" s="33">
        <v>1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2">
        <f>SUM(I9)</f>
        <v>1</v>
      </c>
    </row>
    <row r="10" spans="1:20" hidden="1" x14ac:dyDescent="0.3">
      <c r="A10" s="11" t="s">
        <v>22</v>
      </c>
      <c r="B10" s="16" t="s">
        <v>55</v>
      </c>
      <c r="C10" s="7" t="s">
        <v>95</v>
      </c>
      <c r="D10" s="7" t="s">
        <v>16</v>
      </c>
      <c r="E10" s="7">
        <v>6502</v>
      </c>
      <c r="F10" s="7">
        <v>17.257999999999999</v>
      </c>
      <c r="G10" s="36" t="s">
        <v>33</v>
      </c>
      <c r="H10" s="33"/>
      <c r="I10" s="33"/>
      <c r="J10" s="33"/>
      <c r="K10" s="33"/>
      <c r="L10" s="33"/>
      <c r="M10" s="33"/>
      <c r="N10" s="33"/>
      <c r="O10" s="33">
        <f>390254-1</f>
        <v>390253</v>
      </c>
      <c r="P10" s="33"/>
      <c r="Q10" s="33"/>
      <c r="R10" s="33"/>
      <c r="S10" s="33"/>
      <c r="T10" s="32">
        <f>SUM(O10)</f>
        <v>390253</v>
      </c>
    </row>
    <row r="11" spans="1:20" hidden="1" x14ac:dyDescent="0.3">
      <c r="A11" s="11" t="s">
        <v>22</v>
      </c>
      <c r="B11" s="8" t="s">
        <v>57</v>
      </c>
      <c r="C11" s="7" t="s">
        <v>95</v>
      </c>
      <c r="D11" s="7" t="s">
        <v>16</v>
      </c>
      <c r="E11" s="7">
        <v>6502</v>
      </c>
      <c r="F11" s="7">
        <v>17.257999999999999</v>
      </c>
      <c r="G11" s="36" t="s">
        <v>33</v>
      </c>
      <c r="H11" s="33"/>
      <c r="I11" s="33"/>
      <c r="J11" s="33"/>
      <c r="K11" s="33"/>
      <c r="L11" s="33"/>
      <c r="M11" s="33"/>
      <c r="N11" s="33"/>
      <c r="O11" s="33">
        <v>1</v>
      </c>
      <c r="P11" s="33"/>
      <c r="Q11" s="33"/>
      <c r="R11" s="33"/>
      <c r="S11" s="33"/>
      <c r="T11" s="32">
        <f>SUM(O11)</f>
        <v>1</v>
      </c>
    </row>
    <row r="12" spans="1:20" hidden="1" x14ac:dyDescent="0.3">
      <c r="A12" s="11"/>
      <c r="B12" s="8"/>
      <c r="C12" s="7"/>
      <c r="D12" s="7"/>
      <c r="E12" s="7"/>
      <c r="F12" s="7"/>
      <c r="G12" s="3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2"/>
    </row>
    <row r="13" spans="1:20" hidden="1" x14ac:dyDescent="0.3">
      <c r="A13" s="11"/>
      <c r="B13" s="8"/>
      <c r="C13" s="7"/>
      <c r="D13" s="7"/>
      <c r="E13" s="7"/>
      <c r="F13" s="7"/>
      <c r="G13" s="3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2"/>
    </row>
    <row r="14" spans="1:20" hidden="1" x14ac:dyDescent="0.3">
      <c r="A14" s="11"/>
      <c r="B14" s="8"/>
      <c r="C14" s="7"/>
      <c r="D14" s="7"/>
      <c r="E14" s="7"/>
      <c r="F14" s="7"/>
      <c r="G14" s="3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2"/>
    </row>
    <row r="15" spans="1:20" hidden="1" x14ac:dyDescent="0.3">
      <c r="A15" s="11"/>
      <c r="B15" s="8"/>
      <c r="C15" s="7"/>
      <c r="D15" s="7"/>
      <c r="E15" s="7"/>
      <c r="F15" s="7"/>
      <c r="G15" s="3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2"/>
    </row>
    <row r="16" spans="1:20" hidden="1" x14ac:dyDescent="0.3">
      <c r="A16" s="11"/>
      <c r="B16" s="8"/>
      <c r="C16" s="17"/>
      <c r="D16" s="7"/>
      <c r="E16" s="8"/>
      <c r="F16" s="7"/>
      <c r="G16" s="36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2"/>
    </row>
    <row r="17" spans="1:20" hidden="1" x14ac:dyDescent="0.3">
      <c r="A17" s="11" t="s">
        <v>26</v>
      </c>
      <c r="B17" s="16" t="s">
        <v>55</v>
      </c>
      <c r="C17" s="37" t="s">
        <v>62</v>
      </c>
      <c r="D17" s="7" t="s">
        <v>17</v>
      </c>
      <c r="E17" s="7">
        <v>6503</v>
      </c>
      <c r="F17" s="7">
        <v>17.277999999999999</v>
      </c>
      <c r="G17" s="36" t="s">
        <v>33</v>
      </c>
      <c r="H17" s="33"/>
      <c r="I17" s="33"/>
      <c r="J17" s="33">
        <f>246148-1</f>
        <v>246147</v>
      </c>
      <c r="K17" s="33"/>
      <c r="L17" s="33"/>
      <c r="M17" s="33"/>
      <c r="N17" s="33"/>
      <c r="O17" s="33"/>
      <c r="P17" s="33"/>
      <c r="Q17" s="33"/>
      <c r="R17" s="33"/>
      <c r="S17" s="33"/>
      <c r="T17" s="32">
        <f>SUM(J17)</f>
        <v>246147</v>
      </c>
    </row>
    <row r="18" spans="1:20" hidden="1" x14ac:dyDescent="0.3">
      <c r="A18" s="11" t="s">
        <v>26</v>
      </c>
      <c r="B18" s="8" t="s">
        <v>57</v>
      </c>
      <c r="C18" s="37" t="s">
        <v>62</v>
      </c>
      <c r="D18" s="7" t="s">
        <v>17</v>
      </c>
      <c r="E18" s="7">
        <v>6503</v>
      </c>
      <c r="F18" s="7">
        <v>17.277999999999999</v>
      </c>
      <c r="G18" s="36" t="s">
        <v>33</v>
      </c>
      <c r="H18" s="33"/>
      <c r="I18" s="33"/>
      <c r="J18" s="33">
        <v>1</v>
      </c>
      <c r="K18" s="33"/>
      <c r="L18" s="33"/>
      <c r="M18" s="33"/>
      <c r="N18" s="33"/>
      <c r="O18" s="33"/>
      <c r="P18" s="33"/>
      <c r="Q18" s="33"/>
      <c r="R18" s="33"/>
      <c r="S18" s="33"/>
      <c r="T18" s="32">
        <f>SUM(J18)</f>
        <v>1</v>
      </c>
    </row>
    <row r="19" spans="1:20" hidden="1" x14ac:dyDescent="0.3">
      <c r="A19" s="11" t="s">
        <v>22</v>
      </c>
      <c r="B19" s="61" t="s">
        <v>55</v>
      </c>
      <c r="C19" s="7" t="s">
        <v>111</v>
      </c>
      <c r="D19" s="7" t="s">
        <v>16</v>
      </c>
      <c r="E19" s="7">
        <v>6502</v>
      </c>
      <c r="F19" s="7">
        <v>17.257999999999999</v>
      </c>
      <c r="G19" s="50" t="s">
        <v>33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>
        <f>727878-1</f>
        <v>727877</v>
      </c>
      <c r="S19" s="33"/>
      <c r="T19" s="32">
        <f>SUM(Q19:R19)</f>
        <v>727877</v>
      </c>
    </row>
    <row r="20" spans="1:20" hidden="1" x14ac:dyDescent="0.3">
      <c r="A20" s="11" t="s">
        <v>22</v>
      </c>
      <c r="B20" s="8" t="s">
        <v>57</v>
      </c>
      <c r="C20" s="7" t="s">
        <v>111</v>
      </c>
      <c r="D20" s="7" t="s">
        <v>16</v>
      </c>
      <c r="E20" s="7">
        <v>6502</v>
      </c>
      <c r="F20" s="7">
        <v>17.257999999999999</v>
      </c>
      <c r="G20" s="50" t="s">
        <v>33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>
        <v>1</v>
      </c>
      <c r="S20" s="33"/>
      <c r="T20" s="32">
        <f t="shared" ref="T20:T22" si="0">SUM(Q20:R20)</f>
        <v>1</v>
      </c>
    </row>
    <row r="21" spans="1:20" hidden="1" x14ac:dyDescent="0.3">
      <c r="A21" s="14" t="s">
        <v>26</v>
      </c>
      <c r="B21" s="61" t="s">
        <v>55</v>
      </c>
      <c r="C21" s="37" t="s">
        <v>112</v>
      </c>
      <c r="D21" s="7" t="s">
        <v>17</v>
      </c>
      <c r="E21" s="7">
        <v>6503</v>
      </c>
      <c r="F21" s="7">
        <v>17.277999999999999</v>
      </c>
      <c r="G21" s="50" t="s">
        <v>33</v>
      </c>
      <c r="H21" s="1"/>
      <c r="I21" s="40"/>
      <c r="J21" s="40"/>
      <c r="K21" s="40"/>
      <c r="L21" s="40"/>
      <c r="M21" s="40"/>
      <c r="N21" s="40"/>
      <c r="O21" s="40"/>
      <c r="P21" s="40"/>
      <c r="Q21" s="40"/>
      <c r="R21" s="40">
        <f>397026-1</f>
        <v>397025</v>
      </c>
      <c r="S21" s="40"/>
      <c r="T21" s="32">
        <f t="shared" si="0"/>
        <v>397025</v>
      </c>
    </row>
    <row r="22" spans="1:20" hidden="1" x14ac:dyDescent="0.3">
      <c r="A22" s="14" t="s">
        <v>26</v>
      </c>
      <c r="B22" s="8" t="s">
        <v>57</v>
      </c>
      <c r="C22" s="37" t="s">
        <v>112</v>
      </c>
      <c r="D22" s="7" t="s">
        <v>17</v>
      </c>
      <c r="E22" s="7">
        <v>6503</v>
      </c>
      <c r="F22" s="7">
        <v>17.277999999999999</v>
      </c>
      <c r="G22" s="50" t="s">
        <v>33</v>
      </c>
      <c r="H22" s="1"/>
      <c r="I22" s="40"/>
      <c r="J22" s="40"/>
      <c r="K22" s="40"/>
      <c r="L22" s="40"/>
      <c r="M22" s="40"/>
      <c r="N22" s="40"/>
      <c r="O22" s="40"/>
      <c r="P22" s="40"/>
      <c r="Q22" s="40"/>
      <c r="R22" s="40">
        <v>1</v>
      </c>
      <c r="S22" s="40"/>
      <c r="T22" s="32">
        <f t="shared" si="0"/>
        <v>1</v>
      </c>
    </row>
    <row r="23" spans="1:20" hidden="1" x14ac:dyDescent="0.3">
      <c r="A23" s="11"/>
      <c r="B23" s="8"/>
      <c r="C23" s="21"/>
      <c r="D23" s="7"/>
      <c r="E23" s="21"/>
      <c r="F23" s="7"/>
      <c r="G23" s="7"/>
      <c r="H23" s="1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32"/>
    </row>
    <row r="24" spans="1:20" hidden="1" x14ac:dyDescent="0.3">
      <c r="A24" s="14" t="s">
        <v>86</v>
      </c>
      <c r="B24" s="8" t="s">
        <v>87</v>
      </c>
      <c r="C24" s="7" t="s">
        <v>88</v>
      </c>
      <c r="D24" s="7" t="s">
        <v>17</v>
      </c>
      <c r="E24" s="7">
        <v>6407</v>
      </c>
      <c r="F24" s="7">
        <v>17.277999999999999</v>
      </c>
      <c r="G24" s="50" t="s">
        <v>33</v>
      </c>
      <c r="H24" s="1"/>
      <c r="I24" s="40"/>
      <c r="J24" s="40"/>
      <c r="K24" s="40"/>
      <c r="L24" s="40"/>
      <c r="M24" s="40"/>
      <c r="N24" s="40">
        <v>69999</v>
      </c>
      <c r="O24" s="40"/>
      <c r="P24" s="40"/>
      <c r="Q24" s="40"/>
      <c r="R24" s="40"/>
      <c r="S24" s="40"/>
      <c r="T24" s="32">
        <f>SUM(N24)</f>
        <v>69999</v>
      </c>
    </row>
    <row r="25" spans="1:20" ht="15.75" hidden="1" customHeight="1" x14ac:dyDescent="0.3">
      <c r="A25" s="14" t="s">
        <v>86</v>
      </c>
      <c r="B25" s="8" t="s">
        <v>57</v>
      </c>
      <c r="C25" s="7" t="s">
        <v>88</v>
      </c>
      <c r="D25" s="7" t="s">
        <v>17</v>
      </c>
      <c r="E25" s="7">
        <v>6407</v>
      </c>
      <c r="F25" s="7">
        <v>17.277999999999999</v>
      </c>
      <c r="G25" s="50" t="s">
        <v>33</v>
      </c>
      <c r="H25" s="1"/>
      <c r="I25" s="40"/>
      <c r="J25" s="40"/>
      <c r="K25" s="40"/>
      <c r="L25" s="40"/>
      <c r="M25" s="40"/>
      <c r="N25" s="40">
        <v>1</v>
      </c>
      <c r="O25" s="40"/>
      <c r="P25" s="40"/>
      <c r="Q25" s="40"/>
      <c r="R25" s="40"/>
      <c r="S25" s="40"/>
      <c r="T25" s="32">
        <f>SUM(N25)</f>
        <v>1</v>
      </c>
    </row>
    <row r="26" spans="1:20" ht="15.75" hidden="1" customHeight="1" x14ac:dyDescent="0.3">
      <c r="A26" s="11"/>
      <c r="B26" s="8"/>
      <c r="C26" s="1"/>
      <c r="D26" s="1"/>
      <c r="E26" s="1"/>
      <c r="F26" s="1"/>
      <c r="G26" s="1"/>
      <c r="H26" s="1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32"/>
    </row>
    <row r="27" spans="1:20" ht="15.75" hidden="1" customHeight="1" x14ac:dyDescent="0.3">
      <c r="A27" s="1" t="s">
        <v>8</v>
      </c>
      <c r="B27" s="3"/>
      <c r="C27" s="4"/>
      <c r="D27" s="4"/>
      <c r="E27" s="5"/>
      <c r="F27" s="6"/>
      <c r="G27" s="6"/>
      <c r="H27" s="6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32"/>
    </row>
    <row r="28" spans="1:20" ht="15.75" hidden="1" customHeight="1" x14ac:dyDescent="0.3">
      <c r="A28" s="7" t="s">
        <v>81</v>
      </c>
      <c r="B28" s="3"/>
      <c r="C28" s="4"/>
      <c r="D28" s="4"/>
      <c r="E28" s="5"/>
      <c r="F28" s="6"/>
      <c r="G28" s="6"/>
      <c r="H28" s="7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32"/>
    </row>
    <row r="29" spans="1:20" ht="15.6" hidden="1" customHeight="1" x14ac:dyDescent="0.3">
      <c r="A29" s="11"/>
      <c r="B29" s="8"/>
      <c r="C29" s="7"/>
      <c r="D29" s="7"/>
      <c r="E29" s="7"/>
      <c r="F29" s="8"/>
      <c r="G29" s="8"/>
      <c r="H29" s="9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32"/>
    </row>
    <row r="30" spans="1:20" ht="15.75" hidden="1" customHeight="1" x14ac:dyDescent="0.3">
      <c r="A30" s="19" t="s">
        <v>13</v>
      </c>
      <c r="B30" s="8" t="s">
        <v>55</v>
      </c>
      <c r="C30" s="20" t="s">
        <v>82</v>
      </c>
      <c r="D30" s="26" t="s">
        <v>28</v>
      </c>
      <c r="E30" s="34" t="s">
        <v>29</v>
      </c>
      <c r="F30" s="7" t="s">
        <v>14</v>
      </c>
      <c r="G30" s="7"/>
      <c r="H30" s="10"/>
      <c r="I30" s="39"/>
      <c r="J30" s="39"/>
      <c r="K30" s="39"/>
      <c r="L30" s="39"/>
      <c r="M30" s="39">
        <v>95000</v>
      </c>
      <c r="N30" s="39"/>
      <c r="O30" s="39"/>
      <c r="P30" s="39"/>
      <c r="Q30" s="39"/>
      <c r="R30" s="39"/>
      <c r="S30" s="39"/>
      <c r="T30" s="32">
        <f>M30</f>
        <v>95000</v>
      </c>
    </row>
    <row r="31" spans="1:20" ht="15.75" hidden="1" customHeight="1" thickBot="1" x14ac:dyDescent="0.35">
      <c r="A31" s="19" t="s">
        <v>18</v>
      </c>
      <c r="B31" s="16" t="s">
        <v>55</v>
      </c>
      <c r="C31" s="43" t="s">
        <v>101</v>
      </c>
      <c r="D31" s="26" t="s">
        <v>30</v>
      </c>
      <c r="E31" s="26" t="s">
        <v>31</v>
      </c>
      <c r="F31" s="8" t="s">
        <v>14</v>
      </c>
      <c r="G31" s="8"/>
      <c r="H31" s="9"/>
      <c r="I31" s="42"/>
      <c r="J31" s="42"/>
      <c r="K31" s="42"/>
      <c r="L31" s="42"/>
      <c r="M31" s="42"/>
      <c r="N31" s="42"/>
      <c r="O31" s="42"/>
      <c r="P31" s="42">
        <v>642494</v>
      </c>
      <c r="Q31" s="42"/>
      <c r="R31" s="42"/>
      <c r="S31" s="42"/>
      <c r="T31" s="32">
        <f>SUM(P31)</f>
        <v>642494</v>
      </c>
    </row>
    <row r="32" spans="1:20" ht="15.6" hidden="1" customHeight="1" thickTop="1" x14ac:dyDescent="0.3">
      <c r="A32" s="19"/>
      <c r="B32" s="8"/>
      <c r="C32" s="7"/>
      <c r="D32" s="7"/>
      <c r="E32" s="7"/>
      <c r="F32" s="8"/>
      <c r="G32" s="8"/>
      <c r="H32" s="9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32"/>
    </row>
    <row r="33" spans="1:21" ht="15.75" hidden="1" customHeight="1" x14ac:dyDescent="0.3">
      <c r="A33" s="19"/>
      <c r="B33" s="8"/>
      <c r="C33" s="13"/>
      <c r="D33" s="13"/>
      <c r="E33" s="13"/>
      <c r="F33" s="8"/>
      <c r="G33" s="8"/>
      <c r="H33" s="9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32"/>
    </row>
    <row r="34" spans="1:21" ht="15.75" hidden="1" customHeight="1" x14ac:dyDescent="0.3">
      <c r="A34" s="11"/>
      <c r="B34" s="8"/>
      <c r="C34" s="7"/>
      <c r="D34" s="7"/>
      <c r="E34" s="7"/>
      <c r="F34" s="8"/>
      <c r="G34" s="8"/>
      <c r="H34" s="9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32"/>
    </row>
    <row r="35" spans="1:21" s="12" customFormat="1" ht="15.75" hidden="1" customHeight="1" x14ac:dyDescent="0.3">
      <c r="A35" s="1" t="s">
        <v>8</v>
      </c>
      <c r="B35" s="3"/>
      <c r="C35" s="6"/>
      <c r="D35" s="6"/>
      <c r="E35" s="3"/>
      <c r="F35" s="3"/>
      <c r="G35" s="3"/>
      <c r="H35" s="9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32"/>
    </row>
    <row r="36" spans="1:21" ht="15.75" hidden="1" customHeight="1" x14ac:dyDescent="0.3">
      <c r="A36" s="7" t="s">
        <v>34</v>
      </c>
      <c r="B36" s="3"/>
      <c r="C36" s="6"/>
      <c r="D36" s="6"/>
      <c r="E36" s="3"/>
      <c r="F36" s="3"/>
      <c r="G36" s="3"/>
      <c r="H36" s="9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32"/>
    </row>
    <row r="37" spans="1:21" s="12" customFormat="1" ht="15.75" hidden="1" customHeight="1" x14ac:dyDescent="0.3">
      <c r="A37" s="14"/>
      <c r="B37" s="8"/>
      <c r="C37" s="7" t="s">
        <v>38</v>
      </c>
      <c r="D37" s="21" t="s">
        <v>39</v>
      </c>
      <c r="E37" s="21" t="s">
        <v>40</v>
      </c>
      <c r="F37" s="7">
        <v>17.245000000000001</v>
      </c>
      <c r="G37" s="37" t="s">
        <v>35</v>
      </c>
      <c r="H37" s="9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32"/>
    </row>
    <row r="38" spans="1:21" s="12" customFormat="1" hidden="1" x14ac:dyDescent="0.3">
      <c r="A38" s="14"/>
      <c r="B38" s="8"/>
      <c r="C38" s="7" t="s">
        <v>38</v>
      </c>
      <c r="D38" s="21" t="s">
        <v>39</v>
      </c>
      <c r="E38" s="21" t="s">
        <v>40</v>
      </c>
      <c r="F38" s="7">
        <v>17.245000000000001</v>
      </c>
      <c r="G38" s="37" t="s">
        <v>35</v>
      </c>
      <c r="H38" s="9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32"/>
    </row>
    <row r="39" spans="1:21" hidden="1" x14ac:dyDescent="0.3">
      <c r="A39" s="11"/>
      <c r="B39" s="8"/>
      <c r="C39" s="7"/>
      <c r="D39" s="7"/>
      <c r="E39" s="7"/>
      <c r="F39" s="7"/>
      <c r="G39" s="7"/>
      <c r="H39" s="9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32"/>
    </row>
    <row r="40" spans="1:21" hidden="1" x14ac:dyDescent="0.3">
      <c r="A40" s="18"/>
      <c r="B40" s="8"/>
      <c r="C40" s="7"/>
      <c r="D40" s="7"/>
      <c r="E40" s="7"/>
      <c r="F40" s="7"/>
      <c r="G40" s="7"/>
      <c r="H40" s="9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32"/>
    </row>
    <row r="41" spans="1:21" hidden="1" x14ac:dyDescent="0.3">
      <c r="A41" s="18"/>
      <c r="B41" s="8"/>
      <c r="C41" s="7"/>
      <c r="D41" s="7"/>
      <c r="E41" s="7"/>
      <c r="F41" s="7"/>
      <c r="G41" s="7"/>
      <c r="H41" s="9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32"/>
    </row>
    <row r="42" spans="1:21" hidden="1" x14ac:dyDescent="0.3">
      <c r="A42" s="18"/>
      <c r="B42" s="8"/>
      <c r="C42" s="7"/>
      <c r="D42" s="7"/>
      <c r="E42" s="7"/>
      <c r="F42" s="7"/>
      <c r="G42" s="7"/>
      <c r="H42" s="9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32"/>
      <c r="U42" s="51"/>
    </row>
    <row r="43" spans="1:21" hidden="1" x14ac:dyDescent="0.3">
      <c r="A43" s="11"/>
      <c r="B43" s="8"/>
      <c r="C43" s="13"/>
      <c r="D43" s="13"/>
      <c r="E43" s="15"/>
      <c r="F43" s="7"/>
      <c r="G43" s="7"/>
      <c r="H43" s="9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32"/>
    </row>
    <row r="44" spans="1:21" hidden="1" x14ac:dyDescent="0.3">
      <c r="A44" s="52"/>
      <c r="B44" s="3"/>
      <c r="C44" s="4"/>
      <c r="D44" s="4"/>
      <c r="E44" s="5"/>
      <c r="F44" s="6"/>
      <c r="G44" s="6"/>
      <c r="H44" s="9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32"/>
    </row>
    <row r="45" spans="1:21" hidden="1" x14ac:dyDescent="0.3">
      <c r="A45" s="1" t="s">
        <v>8</v>
      </c>
      <c r="B45" s="3"/>
      <c r="C45" s="4"/>
      <c r="D45" s="4"/>
      <c r="E45" s="5"/>
      <c r="F45" s="6"/>
      <c r="G45" s="6"/>
      <c r="H45" s="9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32"/>
    </row>
    <row r="46" spans="1:21" hidden="1" x14ac:dyDescent="0.3">
      <c r="A46" s="7" t="s">
        <v>66</v>
      </c>
      <c r="B46" s="3"/>
      <c r="C46" s="4"/>
      <c r="D46" s="4"/>
      <c r="E46" s="5"/>
      <c r="F46" s="6"/>
      <c r="G46" s="6"/>
      <c r="H46" s="9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32"/>
    </row>
    <row r="47" spans="1:21" s="12" customFormat="1" ht="15" hidden="1" x14ac:dyDescent="0.25">
      <c r="A47" s="24" t="s">
        <v>67</v>
      </c>
      <c r="B47" s="16" t="s">
        <v>55</v>
      </c>
      <c r="C47" s="7" t="s">
        <v>68</v>
      </c>
      <c r="D47" s="7" t="s">
        <v>24</v>
      </c>
      <c r="E47" s="7" t="s">
        <v>25</v>
      </c>
      <c r="F47" s="7">
        <v>17.225000000000001</v>
      </c>
      <c r="G47" s="50" t="s">
        <v>47</v>
      </c>
      <c r="H47" s="9"/>
      <c r="I47" s="42"/>
      <c r="J47" s="42"/>
      <c r="K47" s="42">
        <f>559375.129319949-1</f>
        <v>559374.12931994896</v>
      </c>
      <c r="L47" s="42"/>
      <c r="M47" s="42"/>
      <c r="N47" s="42"/>
      <c r="O47" s="42"/>
      <c r="P47" s="42"/>
      <c r="Q47" s="42"/>
      <c r="R47" s="42"/>
      <c r="S47" s="42"/>
      <c r="T47" s="32">
        <f>SUM(K47)</f>
        <v>559374.12931994896</v>
      </c>
    </row>
    <row r="48" spans="1:21" s="12" customFormat="1" ht="15" hidden="1" x14ac:dyDescent="0.25">
      <c r="A48" s="24" t="s">
        <v>67</v>
      </c>
      <c r="B48" s="8" t="s">
        <v>69</v>
      </c>
      <c r="C48" s="7" t="s">
        <v>68</v>
      </c>
      <c r="D48" s="7" t="s">
        <v>24</v>
      </c>
      <c r="E48" s="7" t="s">
        <v>25</v>
      </c>
      <c r="F48" s="7">
        <v>17.225000000000001</v>
      </c>
      <c r="G48" s="50" t="s">
        <v>47</v>
      </c>
      <c r="H48" s="9"/>
      <c r="I48" s="42"/>
      <c r="J48" s="42"/>
      <c r="K48" s="42">
        <v>1</v>
      </c>
      <c r="L48" s="42"/>
      <c r="M48" s="42"/>
      <c r="N48" s="42"/>
      <c r="O48" s="42"/>
      <c r="P48" s="42"/>
      <c r="Q48" s="42"/>
      <c r="R48" s="42"/>
      <c r="S48" s="42"/>
      <c r="T48" s="32">
        <f>SUM(K48)</f>
        <v>1</v>
      </c>
    </row>
    <row r="49" spans="1:21" hidden="1" x14ac:dyDescent="0.3">
      <c r="A49" s="11"/>
      <c r="B49" s="8"/>
      <c r="C49" s="7"/>
      <c r="D49" s="7"/>
      <c r="E49" s="7"/>
      <c r="F49" s="7"/>
      <c r="G49" s="7"/>
      <c r="H49" s="10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2"/>
    </row>
    <row r="50" spans="1:21" hidden="1" x14ac:dyDescent="0.3">
      <c r="A50" s="11"/>
      <c r="B50" s="8"/>
      <c r="C50" s="7"/>
      <c r="D50" s="7"/>
      <c r="E50" s="7"/>
      <c r="F50" s="7"/>
      <c r="G50" s="7"/>
      <c r="H50" s="10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2"/>
    </row>
    <row r="51" spans="1:21" hidden="1" x14ac:dyDescent="0.3">
      <c r="A51" s="53"/>
      <c r="B51" s="3"/>
      <c r="C51" s="4"/>
      <c r="D51" s="4"/>
      <c r="E51" s="4"/>
      <c r="F51" s="6"/>
      <c r="G51" s="6"/>
      <c r="H51" s="10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2"/>
    </row>
    <row r="52" spans="1:21" hidden="1" x14ac:dyDescent="0.3">
      <c r="A52" s="1" t="s">
        <v>8</v>
      </c>
      <c r="B52" s="3"/>
      <c r="C52" s="4"/>
      <c r="D52" s="4"/>
      <c r="E52" s="5"/>
      <c r="F52" s="6"/>
      <c r="G52" s="6"/>
      <c r="H52" s="9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32"/>
    </row>
    <row r="53" spans="1:21" hidden="1" x14ac:dyDescent="0.3">
      <c r="A53" s="7" t="s">
        <v>72</v>
      </c>
      <c r="B53" s="3"/>
      <c r="C53" s="4"/>
      <c r="D53" s="4"/>
      <c r="E53" s="5"/>
      <c r="F53" s="6"/>
      <c r="G53" s="6"/>
      <c r="H53" s="9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32"/>
    </row>
    <row r="54" spans="1:21" s="12" customFormat="1" hidden="1" x14ac:dyDescent="0.3">
      <c r="A54" s="18" t="s">
        <v>79</v>
      </c>
      <c r="B54" s="8" t="s">
        <v>75</v>
      </c>
      <c r="C54" s="7" t="s">
        <v>73</v>
      </c>
      <c r="D54" s="7" t="s">
        <v>27</v>
      </c>
      <c r="E54" s="15" t="s">
        <v>74</v>
      </c>
      <c r="F54" s="17">
        <v>17.800999999999998</v>
      </c>
      <c r="G54" s="37" t="s">
        <v>36</v>
      </c>
      <c r="H54" s="10"/>
      <c r="I54" s="39"/>
      <c r="J54" s="39"/>
      <c r="K54" s="39"/>
      <c r="L54" s="39">
        <v>25555</v>
      </c>
      <c r="M54" s="39"/>
      <c r="N54" s="39"/>
      <c r="O54" s="39"/>
      <c r="P54" s="39"/>
      <c r="Q54" s="39"/>
      <c r="R54" s="39"/>
      <c r="S54" s="39"/>
      <c r="T54" s="32">
        <f>L54</f>
        <v>25555</v>
      </c>
    </row>
    <row r="55" spans="1:21" s="12" customFormat="1" ht="15" hidden="1" x14ac:dyDescent="0.25">
      <c r="A55" s="19"/>
      <c r="B55" s="8"/>
      <c r="C55" s="13"/>
      <c r="D55" s="13"/>
      <c r="E55" s="15"/>
      <c r="F55" s="17"/>
      <c r="G55" s="17"/>
      <c r="H55" s="10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2"/>
    </row>
    <row r="56" spans="1:21" s="12" customFormat="1" ht="15" hidden="1" x14ac:dyDescent="0.25">
      <c r="A56" s="19"/>
      <c r="B56" s="8"/>
      <c r="C56" s="7"/>
      <c r="D56" s="21"/>
      <c r="E56" s="7"/>
      <c r="F56" s="7"/>
      <c r="G56" s="7"/>
      <c r="H56" s="10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2"/>
      <c r="U56" s="54"/>
    </row>
    <row r="57" spans="1:21" s="12" customFormat="1" hidden="1" x14ac:dyDescent="0.3">
      <c r="A57" s="11"/>
      <c r="B57" s="8"/>
      <c r="C57" s="13"/>
      <c r="D57" s="13"/>
      <c r="E57" s="13"/>
      <c r="F57" s="4"/>
      <c r="G57" s="4"/>
      <c r="H57" s="10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2"/>
    </row>
    <row r="58" spans="1:21" s="12" customFormat="1" hidden="1" x14ac:dyDescent="0.3">
      <c r="A58" s="53"/>
      <c r="B58" s="3"/>
      <c r="C58" s="6"/>
      <c r="D58" s="6"/>
      <c r="E58" s="6"/>
      <c r="F58" s="4"/>
      <c r="G58" s="4"/>
      <c r="H58" s="10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2"/>
    </row>
    <row r="59" spans="1:21" s="12" customFormat="1" x14ac:dyDescent="0.3">
      <c r="A59" s="1" t="s">
        <v>8</v>
      </c>
      <c r="B59" s="3"/>
      <c r="C59" s="6"/>
      <c r="D59" s="6"/>
      <c r="E59" s="6"/>
      <c r="F59" s="4"/>
      <c r="G59" s="4"/>
      <c r="H59" s="10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2"/>
    </row>
    <row r="60" spans="1:21" s="12" customFormat="1" x14ac:dyDescent="0.3">
      <c r="A60" s="7" t="s">
        <v>50</v>
      </c>
      <c r="B60" s="3"/>
      <c r="C60" s="6"/>
      <c r="D60" s="6"/>
      <c r="E60" s="6"/>
      <c r="F60" s="4"/>
      <c r="G60" s="4"/>
      <c r="H60" s="10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2"/>
    </row>
    <row r="61" spans="1:21" s="12" customFormat="1" ht="15" hidden="1" x14ac:dyDescent="0.25">
      <c r="A61" s="14" t="s">
        <v>86</v>
      </c>
      <c r="B61" s="8" t="s">
        <v>87</v>
      </c>
      <c r="C61" s="7" t="s">
        <v>89</v>
      </c>
      <c r="D61" s="7" t="s">
        <v>90</v>
      </c>
      <c r="E61" s="7" t="s">
        <v>91</v>
      </c>
      <c r="F61" s="8">
        <v>17.207000000000001</v>
      </c>
      <c r="G61" s="50" t="s">
        <v>92</v>
      </c>
      <c r="H61" s="10"/>
      <c r="I61" s="39"/>
      <c r="J61" s="39"/>
      <c r="K61" s="39"/>
      <c r="L61" s="39"/>
      <c r="M61" s="39"/>
      <c r="N61" s="39">
        <v>29999</v>
      </c>
      <c r="O61" s="39"/>
      <c r="P61" s="39"/>
      <c r="Q61" s="39"/>
      <c r="R61" s="39"/>
      <c r="S61" s="39"/>
      <c r="T61" s="32">
        <f>SUM(N61)</f>
        <v>29999</v>
      </c>
    </row>
    <row r="62" spans="1:21" s="12" customFormat="1" ht="15" hidden="1" x14ac:dyDescent="0.25">
      <c r="A62" s="14" t="s">
        <v>86</v>
      </c>
      <c r="B62" s="8" t="s">
        <v>57</v>
      </c>
      <c r="C62" s="7" t="s">
        <v>89</v>
      </c>
      <c r="D62" s="7" t="s">
        <v>90</v>
      </c>
      <c r="E62" s="7" t="s">
        <v>91</v>
      </c>
      <c r="F62" s="8">
        <v>17.207000000000001</v>
      </c>
      <c r="G62" s="50" t="s">
        <v>92</v>
      </c>
      <c r="H62" s="10"/>
      <c r="I62" s="39"/>
      <c r="J62" s="39"/>
      <c r="K62" s="39"/>
      <c r="L62" s="39"/>
      <c r="M62" s="39"/>
      <c r="N62" s="39">
        <v>1</v>
      </c>
      <c r="O62" s="39"/>
      <c r="P62" s="39"/>
      <c r="Q62" s="39"/>
      <c r="R62" s="39"/>
      <c r="S62" s="39"/>
      <c r="T62" s="32">
        <f>SUM(N62)</f>
        <v>1</v>
      </c>
    </row>
    <row r="63" spans="1:21" s="12" customFormat="1" hidden="1" x14ac:dyDescent="0.3">
      <c r="A63" s="18" t="s">
        <v>23</v>
      </c>
      <c r="B63" s="8" t="s">
        <v>55</v>
      </c>
      <c r="C63" s="7" t="s">
        <v>106</v>
      </c>
      <c r="D63" s="7" t="s">
        <v>90</v>
      </c>
      <c r="E63" s="7" t="s">
        <v>91</v>
      </c>
      <c r="F63" s="8">
        <v>17.207000000000001</v>
      </c>
      <c r="G63" s="37" t="s">
        <v>37</v>
      </c>
      <c r="H63" s="10"/>
      <c r="I63" s="39"/>
      <c r="J63" s="39"/>
      <c r="K63" s="39"/>
      <c r="L63" s="39"/>
      <c r="M63" s="39"/>
      <c r="N63" s="39"/>
      <c r="O63" s="39"/>
      <c r="P63" s="39"/>
      <c r="Q63" s="39">
        <f>1102737-1</f>
        <v>1102736</v>
      </c>
      <c r="R63" s="39"/>
      <c r="S63" s="39"/>
      <c r="T63" s="32">
        <f>Q63</f>
        <v>1102736</v>
      </c>
    </row>
    <row r="64" spans="1:21" hidden="1" x14ac:dyDescent="0.3">
      <c r="A64" s="18" t="s">
        <v>23</v>
      </c>
      <c r="B64" s="8" t="s">
        <v>57</v>
      </c>
      <c r="C64" s="7" t="s">
        <v>106</v>
      </c>
      <c r="D64" s="7" t="s">
        <v>90</v>
      </c>
      <c r="E64" s="7" t="s">
        <v>91</v>
      </c>
      <c r="F64" s="8">
        <v>17.207000000000001</v>
      </c>
      <c r="G64" s="37" t="s">
        <v>37</v>
      </c>
      <c r="H64" s="10"/>
      <c r="I64" s="39"/>
      <c r="J64" s="39"/>
      <c r="K64" s="39"/>
      <c r="L64" s="39"/>
      <c r="M64" s="39"/>
      <c r="N64" s="39"/>
      <c r="O64" s="39"/>
      <c r="P64" s="39"/>
      <c r="Q64" s="39">
        <v>1</v>
      </c>
      <c r="R64" s="39"/>
      <c r="S64" s="39"/>
      <c r="T64" s="32">
        <f t="shared" ref="T64:T66" si="1">Q64</f>
        <v>1</v>
      </c>
    </row>
    <row r="65" spans="1:20" hidden="1" x14ac:dyDescent="0.3">
      <c r="A65" s="11" t="s">
        <v>19</v>
      </c>
      <c r="B65" s="8" t="s">
        <v>55</v>
      </c>
      <c r="C65" s="7" t="s">
        <v>106</v>
      </c>
      <c r="D65" s="7" t="s">
        <v>90</v>
      </c>
      <c r="E65" s="7" t="s">
        <v>104</v>
      </c>
      <c r="F65" s="8" t="s">
        <v>105</v>
      </c>
      <c r="G65" s="37" t="s">
        <v>37</v>
      </c>
      <c r="H65" s="10"/>
      <c r="I65" s="39"/>
      <c r="J65" s="39"/>
      <c r="K65" s="39"/>
      <c r="L65" s="39"/>
      <c r="M65" s="39"/>
      <c r="N65" s="39"/>
      <c r="O65" s="39"/>
      <c r="P65" s="39"/>
      <c r="Q65" s="39">
        <f>96843-1</f>
        <v>96842</v>
      </c>
      <c r="R65" s="39"/>
      <c r="S65" s="39"/>
      <c r="T65" s="32">
        <f t="shared" si="1"/>
        <v>96842</v>
      </c>
    </row>
    <row r="66" spans="1:20" hidden="1" x14ac:dyDescent="0.3">
      <c r="A66" s="11" t="s">
        <v>19</v>
      </c>
      <c r="B66" s="8" t="s">
        <v>57</v>
      </c>
      <c r="C66" s="7" t="s">
        <v>106</v>
      </c>
      <c r="D66" s="7" t="s">
        <v>90</v>
      </c>
      <c r="E66" s="7" t="s">
        <v>104</v>
      </c>
      <c r="F66" s="8" t="s">
        <v>105</v>
      </c>
      <c r="G66" s="37" t="s">
        <v>37</v>
      </c>
      <c r="H66" s="10"/>
      <c r="I66" s="39"/>
      <c r="J66" s="39"/>
      <c r="K66" s="39"/>
      <c r="L66" s="39"/>
      <c r="M66" s="39"/>
      <c r="N66" s="39"/>
      <c r="O66" s="39"/>
      <c r="P66" s="39"/>
      <c r="Q66" s="39">
        <v>1</v>
      </c>
      <c r="R66" s="39"/>
      <c r="S66" s="39"/>
      <c r="T66" s="32">
        <f t="shared" si="1"/>
        <v>1</v>
      </c>
    </row>
    <row r="67" spans="1:20" x14ac:dyDescent="0.3">
      <c r="A67" s="38" t="s">
        <v>118</v>
      </c>
      <c r="B67" s="8" t="s">
        <v>55</v>
      </c>
      <c r="C67" s="62" t="s">
        <v>119</v>
      </c>
      <c r="D67" s="62" t="s">
        <v>120</v>
      </c>
      <c r="E67" s="63" t="s">
        <v>121</v>
      </c>
      <c r="F67" s="64" t="s">
        <v>14</v>
      </c>
      <c r="G67" s="37"/>
      <c r="H67" s="10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>
        <v>3296.75</v>
      </c>
      <c r="T67" s="32">
        <f>S67</f>
        <v>3296.75</v>
      </c>
    </row>
    <row r="68" spans="1:20" x14ac:dyDescent="0.3">
      <c r="A68" s="11"/>
      <c r="B68" s="23"/>
      <c r="C68" s="7"/>
      <c r="D68" s="7"/>
      <c r="E68" s="7"/>
      <c r="F68" s="8"/>
      <c r="G68" s="8"/>
      <c r="H68" s="10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2"/>
    </row>
    <row r="69" spans="1:20" hidden="1" x14ac:dyDescent="0.3">
      <c r="A69" s="38" t="s">
        <v>45</v>
      </c>
      <c r="B69" s="8" t="s">
        <v>53</v>
      </c>
      <c r="C69" s="7" t="s">
        <v>46</v>
      </c>
      <c r="D69" s="7" t="s">
        <v>20</v>
      </c>
      <c r="E69" s="7" t="s">
        <v>21</v>
      </c>
      <c r="F69" s="7">
        <v>10.561</v>
      </c>
      <c r="G69" s="8"/>
      <c r="H69" s="39">
        <v>9861.1899999999951</v>
      </c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2">
        <f>SUM(H69:I69)</f>
        <v>9861.1899999999951</v>
      </c>
    </row>
    <row r="70" spans="1:20" x14ac:dyDescent="0.3">
      <c r="A70" s="38"/>
      <c r="B70" s="23"/>
      <c r="C70" s="6"/>
      <c r="D70" s="6"/>
      <c r="E70" s="6"/>
      <c r="F70" s="6"/>
      <c r="G70" s="8"/>
      <c r="H70" s="10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2"/>
    </row>
    <row r="71" spans="1:20" x14ac:dyDescent="0.3">
      <c r="A71" s="11" t="s">
        <v>0</v>
      </c>
      <c r="B71" s="11"/>
      <c r="C71" s="55"/>
      <c r="D71" s="55"/>
      <c r="E71" s="55"/>
      <c r="F71" s="55"/>
      <c r="G71" s="55"/>
      <c r="H71" s="56">
        <f>SUM(H6:H69)</f>
        <v>9861.1899999999951</v>
      </c>
      <c r="I71" s="56">
        <f>SUM(I8:I70)</f>
        <v>2594069</v>
      </c>
      <c r="J71" s="56">
        <f>SUM(J16:J70)</f>
        <v>246148</v>
      </c>
      <c r="K71" s="56">
        <f>SUM(K47:K50)</f>
        <v>559375.12931994896</v>
      </c>
      <c r="L71" s="56">
        <f>SUM(L53:L56)</f>
        <v>25555</v>
      </c>
      <c r="M71" s="56">
        <f>SUM(M27:M58)</f>
        <v>95000</v>
      </c>
      <c r="N71" s="56">
        <f>SUM(N23:N62)</f>
        <v>100000</v>
      </c>
      <c r="O71" s="56">
        <f>SUM(O7:O34)</f>
        <v>390254</v>
      </c>
      <c r="P71" s="56">
        <f>SUM(P29:P33)</f>
        <v>642494</v>
      </c>
      <c r="Q71" s="56">
        <f>SUM(Q60:Q68)</f>
        <v>1199580</v>
      </c>
      <c r="R71" s="56">
        <f>SUM(R7:R23)</f>
        <v>1124904</v>
      </c>
      <c r="S71" s="56">
        <f>SUM(S60:S68)</f>
        <v>3296.75</v>
      </c>
      <c r="T71" s="32"/>
    </row>
    <row r="72" spans="1:20" x14ac:dyDescent="0.3">
      <c r="A72" s="22"/>
      <c r="B72" s="22"/>
      <c r="C72" s="57"/>
      <c r="D72" s="57"/>
      <c r="E72" s="57"/>
      <c r="F72" s="57"/>
      <c r="G72" s="57"/>
      <c r="H72" s="58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60"/>
    </row>
    <row r="73" spans="1:20" x14ac:dyDescent="0.3">
      <c r="A73" s="12" t="s">
        <v>9</v>
      </c>
    </row>
    <row r="74" spans="1:20" hidden="1" x14ac:dyDescent="0.3">
      <c r="A74" s="12" t="s">
        <v>51</v>
      </c>
    </row>
    <row r="75" spans="1:20" hidden="1" x14ac:dyDescent="0.3">
      <c r="A75" s="22" t="s">
        <v>52</v>
      </c>
    </row>
    <row r="76" spans="1:20" hidden="1" x14ac:dyDescent="0.3">
      <c r="A76" s="12" t="s">
        <v>58</v>
      </c>
    </row>
    <row r="77" spans="1:20" hidden="1" x14ac:dyDescent="0.3">
      <c r="A77" s="22" t="s">
        <v>59</v>
      </c>
    </row>
    <row r="78" spans="1:20" hidden="1" x14ac:dyDescent="0.3">
      <c r="A78" s="12" t="s">
        <v>63</v>
      </c>
    </row>
    <row r="79" spans="1:20" hidden="1" x14ac:dyDescent="0.3">
      <c r="A79" s="22" t="s">
        <v>64</v>
      </c>
    </row>
    <row r="80" spans="1:20" hidden="1" x14ac:dyDescent="0.3">
      <c r="A80" s="12" t="s">
        <v>70</v>
      </c>
    </row>
    <row r="81" spans="1:2" hidden="1" x14ac:dyDescent="0.3">
      <c r="A81" s="22" t="s">
        <v>71</v>
      </c>
    </row>
    <row r="82" spans="1:2" hidden="1" x14ac:dyDescent="0.3">
      <c r="A82" s="12" t="s">
        <v>76</v>
      </c>
    </row>
    <row r="83" spans="1:2" hidden="1" x14ac:dyDescent="0.3">
      <c r="A83" s="22" t="s">
        <v>77</v>
      </c>
    </row>
    <row r="84" spans="1:2" hidden="1" x14ac:dyDescent="0.3">
      <c r="A84" s="12" t="s">
        <v>84</v>
      </c>
    </row>
    <row r="85" spans="1:2" hidden="1" x14ac:dyDescent="0.3">
      <c r="A85" s="12" t="s">
        <v>83</v>
      </c>
    </row>
    <row r="86" spans="1:2" hidden="1" x14ac:dyDescent="0.3">
      <c r="A86" s="12" t="s">
        <v>94</v>
      </c>
    </row>
    <row r="87" spans="1:2" hidden="1" x14ac:dyDescent="0.3">
      <c r="A87" s="22" t="s">
        <v>93</v>
      </c>
    </row>
    <row r="88" spans="1:2" hidden="1" x14ac:dyDescent="0.3">
      <c r="A88" s="12" t="s">
        <v>97</v>
      </c>
    </row>
    <row r="89" spans="1:2" hidden="1" x14ac:dyDescent="0.3">
      <c r="A89" s="22" t="s">
        <v>96</v>
      </c>
    </row>
    <row r="90" spans="1:2" hidden="1" x14ac:dyDescent="0.3">
      <c r="A90" s="12" t="s">
        <v>102</v>
      </c>
      <c r="B90" s="2" t="s">
        <v>103</v>
      </c>
    </row>
    <row r="91" spans="1:2" hidden="1" x14ac:dyDescent="0.3">
      <c r="A91" s="22" t="s">
        <v>100</v>
      </c>
    </row>
    <row r="92" spans="1:2" hidden="1" x14ac:dyDescent="0.3">
      <c r="A92" s="12" t="s">
        <v>109</v>
      </c>
    </row>
    <row r="93" spans="1:2" hidden="1" x14ac:dyDescent="0.3">
      <c r="A93" s="22" t="s">
        <v>108</v>
      </c>
    </row>
    <row r="94" spans="1:2" hidden="1" x14ac:dyDescent="0.3">
      <c r="A94" s="12" t="s">
        <v>113</v>
      </c>
    </row>
    <row r="95" spans="1:2" hidden="1" x14ac:dyDescent="0.3">
      <c r="A95" s="22" t="s">
        <v>114</v>
      </c>
    </row>
    <row r="96" spans="1:2" x14ac:dyDescent="0.3">
      <c r="A96" s="12" t="s">
        <v>116</v>
      </c>
    </row>
    <row r="97" spans="1:1" x14ac:dyDescent="0.3">
      <c r="A97" s="22" t="s">
        <v>117</v>
      </c>
    </row>
    <row r="104" spans="1:1" x14ac:dyDescent="0.3">
      <c r="A104" s="12" t="s">
        <v>41</v>
      </c>
    </row>
    <row r="105" spans="1:1" x14ac:dyDescent="0.3">
      <c r="A105" s="12" t="s">
        <v>44</v>
      </c>
    </row>
    <row r="106" spans="1:1" x14ac:dyDescent="0.3">
      <c r="A106" s="12" t="s">
        <v>42</v>
      </c>
    </row>
    <row r="107" spans="1:1" x14ac:dyDescent="0.3">
      <c r="A107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2024-02-28T20:35:52Z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