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0D748DB-FC82-4692-9811-3EAB0D07765D}" xr6:coauthVersionLast="47" xr6:coauthVersionMax="47" xr10:uidLastSave="{00000000-0000-0000-0000-000000000000}"/>
  <bookViews>
    <workbookView xWindow="1380" yWindow="1695" windowWidth="21600" windowHeight="11385" xr2:uid="{00000000-000D-0000-FFFF-FFFF00000000}"/>
  </bookViews>
  <sheets>
    <sheet name="EDIC" sheetId="2" r:id="rId1"/>
  </sheets>
  <definedNames>
    <definedName name="_xlnm.Print_Area" localSheetId="0">EDIC!$A$1:$H$81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6" i="2" l="1"/>
  <c r="Y79" i="2"/>
  <c r="Z75" i="2"/>
  <c r="X79" i="2"/>
  <c r="Z74" i="2"/>
  <c r="Z73" i="2"/>
  <c r="W79" i="2"/>
  <c r="Z72" i="2"/>
  <c r="V71" i="2"/>
  <c r="V79" i="2" s="1"/>
  <c r="U79" i="2"/>
  <c r="Z69" i="2"/>
  <c r="Z68" i="2"/>
  <c r="T79" i="2"/>
  <c r="Z67" i="2"/>
  <c r="S79" i="2"/>
  <c r="R19" i="2"/>
  <c r="Z19" i="2" s="1"/>
  <c r="R21" i="2"/>
  <c r="Z21" i="2" s="1"/>
  <c r="Z20" i="2"/>
  <c r="Z22" i="2"/>
  <c r="Q65" i="2"/>
  <c r="Z65" i="2" s="1"/>
  <c r="Q63" i="2"/>
  <c r="Z63" i="2" s="1"/>
  <c r="Z64" i="2"/>
  <c r="Z66" i="2"/>
  <c r="Z71" i="2" l="1"/>
  <c r="R79" i="2"/>
  <c r="Q79" i="2"/>
  <c r="Z31" i="2"/>
  <c r="P79" i="2"/>
  <c r="Z11" i="2"/>
  <c r="O10" i="2"/>
  <c r="Z10" i="2" s="1"/>
  <c r="Z62" i="2"/>
  <c r="Z61" i="2"/>
  <c r="Z25" i="2"/>
  <c r="Z24" i="2"/>
  <c r="N79" i="2"/>
  <c r="Z30" i="2"/>
  <c r="M79" i="2"/>
  <c r="Z54" i="2"/>
  <c r="O79" i="2" l="1"/>
  <c r="L79" i="2"/>
  <c r="K47" i="2"/>
  <c r="Z47" i="2" s="1"/>
  <c r="Z48" i="2"/>
  <c r="J17" i="2"/>
  <c r="Z17" i="2" s="1"/>
  <c r="Z18" i="2"/>
  <c r="Z9" i="2"/>
  <c r="I8" i="2"/>
  <c r="Z8" i="2" s="1"/>
  <c r="Z70" i="2"/>
  <c r="K79" i="2" l="1"/>
  <c r="J79" i="2"/>
  <c r="I79" i="2"/>
  <c r="H79" i="2"/>
</calcChain>
</file>

<file path=xl/sharedStrings.xml><?xml version="1.0" encoding="utf-8"?>
<sst xmlns="http://schemas.openxmlformats.org/spreadsheetml/2006/main" count="277" uniqueCount="162">
  <si>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</si>
  <si>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</si>
  <si>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</si>
  <si>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</si>
  <si>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</si>
  <si>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</si>
  <si>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</si>
  <si>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</si>
  <si>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</si>
  <si>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</si>
  <si>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</si>
  <si>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</si>
  <si>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</si>
  <si>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</si>
  <si>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</si>
  <si>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</si>
  <si>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</si>
  <si>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</si>
  <si>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</si>
  <si>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</si>
  <si>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</si>
  <si>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</si>
  <si>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</si>
  <si>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</si>
  <si>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</si>
  <si>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</si>
  <si>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</si>
  <si>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</si>
  <si>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</si>
  <si>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</si>
  <si>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</si>
  <si>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</si>
  <si>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</si>
  <si>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</si>
  <si>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</si>
  <si>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</si>
  <si>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</si>
  <si>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</si>
  <si>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</si>
  <si>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</si>
  <si>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</si>
  <si>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</si>
  <si>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</si>
  <si>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</si>
  <si>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</si>
  <si>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</si>
  <si>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</si>
  <si>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</si>
  <si>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</si>
  <si>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</si>
  <si>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</si>
  <si>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</si>
  <si>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</si>
  <si>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</si>
  <si>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</si>
  <si>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</si>
  <si>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</si>
  <si>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</si>
  <si>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</si>
  <si>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</si>
  <si>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</si>
  <si>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</si>
  <si>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</si>
  <si>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</si>
  <si>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</si>
  <si>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</si>
  <si>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</si>
  <si>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</si>
  <si>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</si>
  <si>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</si>
  <si>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</si>
  <si>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</si>
  <si>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</si>
  <si>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</si>
  <si>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</si>
  <si>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</si>
  <si>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</si>
  <si>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</si>
  <si>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</si>
  <si>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</si>
  <si>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</si>
  <si>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</si>
  <si>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</si>
  <si>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</si>
  <si>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</si>
  <si>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</si>
  <si>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</si>
  <si>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</si>
  <si>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</si>
  <si>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</si>
  <si>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</si>
  <si>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</si>
  <si>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</si>
  <si>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</si>
  <si>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</si>
  <si>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</si>
  <si>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</si>
  <si>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</si>
  <si>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</si>
  <si>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</si>
  <si>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</si>
  <si>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</si>
  <si>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</si>
  <si>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</si>
  <si>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</si>
  <si>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</si>
  <si>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</si>
  <si>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</si>
  <si>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</si>
  <si>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</si>
  <si>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</si>
  <si>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</si>
  <si>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</si>
  <si>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</si>
  <si>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</si>
  <si>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</si>
  <si>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</si>
  <si>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</si>
  <si>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</si>
  <si>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</si>
  <si>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</si>
  <si>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</si>
  <si>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</si>
  <si>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</si>
  <si>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</si>
  <si>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</si>
  <si>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</si>
  <si>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</si>
  <si>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</si>
  <si>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</si>
  <si>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</si>
  <si>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</si>
  <si>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</si>
  <si>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</si>
  <si>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</si>
  <si>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</si>
  <si>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</si>
  <si>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</si>
  <si>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</si>
  <si>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</si>
  <si>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</si>
  <si>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</si>
  <si>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</si>
  <si>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</si>
  <si>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</si>
  <si>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</si>
  <si>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</si>
  <si>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</si>
  <si>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</si>
  <si>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</si>
  <si>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</si>
  <si>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</si>
  <si>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</si>
  <si>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</si>
  <si>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</si>
  <si>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</si>
  <si>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 xml:space="preserve">MA SCSEP </t>
  </si>
  <si>
    <t>9110-1178</t>
  </si>
  <si>
    <t>K116</t>
  </si>
  <si>
    <t>BUDGET #17 FY24  MARCH 15, 2024</t>
  </si>
  <si>
    <t>BUDGET #17 FY24</t>
  </si>
  <si>
    <t>FAD0068NG0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</si>
</sst>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7" fillId="0" borderId="9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5"/>
  <sheetViews>
    <sheetView tabSelected="1" zoomScale="120" zoomScaleNormal="120" workbookViewId="0">
      <selection activeCell="C76" sqref="C76"/>
    </sheetView>
  </sheetViews>
  <sheetFormatPr defaultColWidth="9.140625" defaultRowHeight="16.5" x14ac:dyDescent="0.3"/>
  <cols>
    <col min="1" max="1" width="85.28515625" style="2" customWidth="1"/>
    <col min="2" max="2" width="38.42578125" style="2" customWidth="1"/>
    <col min="3" max="3" width="19.28515625" style="47" customWidth="1"/>
    <col min="4" max="4" width="16.28515625" style="47" customWidth="1"/>
    <col min="5" max="5" width="11.42578125" style="47" customWidth="1"/>
    <col min="6" max="6" width="9.42578125" style="47" customWidth="1"/>
    <col min="7" max="7" width="23.7109375" style="47" customWidth="1"/>
    <col min="8" max="8" width="14.140625" style="47" hidden="1" customWidth="1"/>
    <col min="9" max="10" width="16.42578125" style="48" hidden="1" customWidth="1"/>
    <col min="11" max="15" width="14.5703125" style="48" hidden="1" customWidth="1"/>
    <col min="16" max="16" width="15.140625" style="48" hidden="1" customWidth="1"/>
    <col min="17" max="24" width="16.42578125" style="48" hidden="1" customWidth="1"/>
    <col min="25" max="25" width="16.42578125" style="48" customWidth="1"/>
    <col min="26" max="26" width="13.85546875" style="46" hidden="1" customWidth="1"/>
    <col min="27" max="27" width="13.28515625" style="2" bestFit="1" customWidth="1"/>
    <col min="28" max="16384" width="9.140625" style="2"/>
  </cols>
  <sheetData>
    <row r="1" spans="1:26" x14ac:dyDescent="0.3">
      <c r="A1" s="2" t="s">
        <v>11</v>
      </c>
      <c r="B1" s="75" t="s">
        <v>10</v>
      </c>
      <c r="C1" s="76"/>
      <c r="D1" s="76"/>
      <c r="E1" s="76"/>
      <c r="F1" s="76"/>
      <c r="G1" s="76"/>
      <c r="H1" s="76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6" x14ac:dyDescent="0.3">
      <c r="B2" s="44"/>
      <c r="C2" s="44"/>
      <c r="D2" s="44"/>
    </row>
    <row r="3" spans="1:26" ht="20.25" x14ac:dyDescent="0.3">
      <c r="A3" s="65" t="s">
        <v>12</v>
      </c>
      <c r="B3" s="44" t="s">
        <v>7</v>
      </c>
    </row>
    <row r="4" spans="1:26" ht="17.25" thickBot="1" x14ac:dyDescent="0.35">
      <c r="A4" s="12"/>
      <c r="B4" s="49"/>
    </row>
    <row r="5" spans="1:26" ht="45" x14ac:dyDescent="0.3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29" t="s">
        <v>130</v>
      </c>
      <c r="V5" s="29" t="s">
        <v>133</v>
      </c>
      <c r="W5" s="29" t="s">
        <v>140</v>
      </c>
      <c r="X5" s="29" t="s">
        <v>150</v>
      </c>
      <c r="Y5" s="29" t="s">
        <v>160</v>
      </c>
      <c r="Z5" s="31" t="s">
        <v>6</v>
      </c>
    </row>
    <row r="6" spans="1:26" hidden="1" x14ac:dyDescent="0.3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2"/>
    </row>
    <row r="7" spans="1:26" hidden="1" x14ac:dyDescent="0.3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32"/>
    </row>
    <row r="8" spans="1:26" hidden="1" x14ac:dyDescent="0.3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2">
        <f>SUM(I8)</f>
        <v>2594068</v>
      </c>
    </row>
    <row r="9" spans="1:26" ht="15" hidden="1" customHeight="1" x14ac:dyDescent="0.3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2">
        <f>SUM(I9)</f>
        <v>1</v>
      </c>
    </row>
    <row r="10" spans="1:26" hidden="1" x14ac:dyDescent="0.3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2">
        <f>SUM(O10)</f>
        <v>390253</v>
      </c>
    </row>
    <row r="11" spans="1:26" hidden="1" x14ac:dyDescent="0.3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2">
        <f>SUM(O11)</f>
        <v>1</v>
      </c>
    </row>
    <row r="12" spans="1:26" hidden="1" x14ac:dyDescent="0.3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2"/>
    </row>
    <row r="13" spans="1:26" hidden="1" x14ac:dyDescent="0.3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2"/>
    </row>
    <row r="14" spans="1:26" hidden="1" x14ac:dyDescent="0.3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2"/>
    </row>
    <row r="15" spans="1:26" hidden="1" x14ac:dyDescent="0.3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2"/>
    </row>
    <row r="16" spans="1:26" hidden="1" x14ac:dyDescent="0.3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2"/>
    </row>
    <row r="17" spans="1:26" hidden="1" x14ac:dyDescent="0.3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2">
        <f>SUM(J17)</f>
        <v>246147</v>
      </c>
    </row>
    <row r="18" spans="1:26" hidden="1" x14ac:dyDescent="0.3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2">
        <f>SUM(J18)</f>
        <v>1</v>
      </c>
    </row>
    <row r="19" spans="1:26" hidden="1" x14ac:dyDescent="0.3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3"/>
      <c r="X19" s="33"/>
      <c r="Y19" s="33"/>
      <c r="Z19" s="32">
        <f>SUM(Q19:R19)</f>
        <v>727877</v>
      </c>
    </row>
    <row r="20" spans="1:26" hidden="1" x14ac:dyDescent="0.3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3"/>
      <c r="X20" s="33"/>
      <c r="Y20" s="33"/>
      <c r="Z20" s="32">
        <f t="shared" ref="Z20:Z22" si="0">SUM(Q20:R20)</f>
        <v>1</v>
      </c>
    </row>
    <row r="21" spans="1:26" hidden="1" x14ac:dyDescent="0.3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40"/>
      <c r="X21" s="40"/>
      <c r="Y21" s="40"/>
      <c r="Z21" s="32">
        <f t="shared" si="0"/>
        <v>397025</v>
      </c>
    </row>
    <row r="22" spans="1:26" hidden="1" x14ac:dyDescent="0.3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40"/>
      <c r="X22" s="40"/>
      <c r="Y22" s="40"/>
      <c r="Z22" s="32">
        <f t="shared" si="0"/>
        <v>1</v>
      </c>
    </row>
    <row r="23" spans="1:26" hidden="1" x14ac:dyDescent="0.3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32"/>
    </row>
    <row r="24" spans="1:26" hidden="1" x14ac:dyDescent="0.3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32">
        <f>SUM(N24)</f>
        <v>69999</v>
      </c>
    </row>
    <row r="25" spans="1:26" ht="15.75" hidden="1" customHeight="1" x14ac:dyDescent="0.3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32">
        <f>SUM(N25)</f>
        <v>1</v>
      </c>
    </row>
    <row r="26" spans="1:26" ht="15.75" hidden="1" customHeight="1" x14ac:dyDescent="0.3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32"/>
    </row>
    <row r="27" spans="1:26" ht="15.75" hidden="1" customHeight="1" x14ac:dyDescent="0.3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2"/>
    </row>
    <row r="28" spans="1:26" ht="15.75" hidden="1" customHeight="1" x14ac:dyDescent="0.3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32"/>
    </row>
    <row r="29" spans="1:26" ht="15.6" hidden="1" customHeight="1" x14ac:dyDescent="0.3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32"/>
    </row>
    <row r="30" spans="1:26" ht="15.75" hidden="1" customHeight="1" x14ac:dyDescent="0.3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2">
        <f>M30</f>
        <v>95000</v>
      </c>
    </row>
    <row r="31" spans="1:26" ht="15.75" hidden="1" customHeight="1" thickBot="1" x14ac:dyDescent="0.35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42"/>
      <c r="X31" s="42"/>
      <c r="Y31" s="42"/>
      <c r="Z31" s="32">
        <f>SUM(P31)</f>
        <v>642494</v>
      </c>
    </row>
    <row r="32" spans="1:26" ht="15.6" hidden="1" customHeight="1" thickTop="1" x14ac:dyDescent="0.3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32"/>
    </row>
    <row r="33" spans="1:27" ht="15.75" hidden="1" customHeight="1" x14ac:dyDescent="0.3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2"/>
    </row>
    <row r="34" spans="1:27" ht="15.75" hidden="1" customHeight="1" x14ac:dyDescent="0.3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2"/>
    </row>
    <row r="35" spans="1:27" s="12" customFormat="1" ht="15.75" hidden="1" customHeight="1" x14ac:dyDescent="0.3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2"/>
    </row>
    <row r="36" spans="1:27" ht="15.75" hidden="1" customHeight="1" x14ac:dyDescent="0.3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32"/>
    </row>
    <row r="37" spans="1:27" s="12" customFormat="1" ht="15.75" hidden="1" customHeight="1" x14ac:dyDescent="0.3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2"/>
    </row>
    <row r="38" spans="1:27" s="12" customFormat="1" hidden="1" x14ac:dyDescent="0.3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32"/>
    </row>
    <row r="39" spans="1:27" hidden="1" x14ac:dyDescent="0.3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32"/>
    </row>
    <row r="40" spans="1:27" hidden="1" x14ac:dyDescent="0.3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32"/>
    </row>
    <row r="41" spans="1:27" hidden="1" x14ac:dyDescent="0.3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32"/>
    </row>
    <row r="42" spans="1:27" hidden="1" x14ac:dyDescent="0.3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32"/>
      <c r="AA42" s="51"/>
    </row>
    <row r="43" spans="1:27" hidden="1" x14ac:dyDescent="0.3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32"/>
    </row>
    <row r="44" spans="1:27" hidden="1" x14ac:dyDescent="0.3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32"/>
    </row>
    <row r="45" spans="1:27" hidden="1" x14ac:dyDescent="0.3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32"/>
    </row>
    <row r="46" spans="1:27" hidden="1" x14ac:dyDescent="0.3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32"/>
    </row>
    <row r="47" spans="1:27" s="12" customFormat="1" ht="15" hidden="1" x14ac:dyDescent="0.2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42"/>
      <c r="X47" s="42"/>
      <c r="Y47" s="42"/>
      <c r="Z47" s="32">
        <f>SUM(J47:U47)</f>
        <v>740874.12931994896</v>
      </c>
    </row>
    <row r="48" spans="1:27" s="12" customFormat="1" ht="15" hidden="1" x14ac:dyDescent="0.2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32">
        <f>SUM(K48)</f>
        <v>1</v>
      </c>
    </row>
    <row r="49" spans="1:27" hidden="1" x14ac:dyDescent="0.3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2"/>
    </row>
    <row r="50" spans="1:27" hidden="1" x14ac:dyDescent="0.3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2"/>
    </row>
    <row r="51" spans="1:27" hidden="1" x14ac:dyDescent="0.3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2"/>
    </row>
    <row r="52" spans="1:27" hidden="1" x14ac:dyDescent="0.3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32"/>
    </row>
    <row r="53" spans="1:27" hidden="1" x14ac:dyDescent="0.3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32"/>
    </row>
    <row r="54" spans="1:27" s="12" customFormat="1" hidden="1" x14ac:dyDescent="0.3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2">
        <f>L54</f>
        <v>25555</v>
      </c>
    </row>
    <row r="55" spans="1:27" s="12" customFormat="1" ht="15" hidden="1" x14ac:dyDescent="0.2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2"/>
    </row>
    <row r="56" spans="1:27" s="12" customFormat="1" ht="15" hidden="1" x14ac:dyDescent="0.2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2"/>
      <c r="AA56" s="54"/>
    </row>
    <row r="57" spans="1:27" s="12" customFormat="1" hidden="1" x14ac:dyDescent="0.3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2"/>
    </row>
    <row r="58" spans="1:27" s="12" customFormat="1" hidden="1" x14ac:dyDescent="0.3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2"/>
    </row>
    <row r="59" spans="1:27" s="12" customFormat="1" x14ac:dyDescent="0.3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2"/>
    </row>
    <row r="60" spans="1:27" s="12" customFormat="1" x14ac:dyDescent="0.3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2"/>
    </row>
    <row r="61" spans="1:27" s="12" customFormat="1" ht="15" hidden="1" x14ac:dyDescent="0.2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2">
        <f>SUM(N61)</f>
        <v>29999</v>
      </c>
    </row>
    <row r="62" spans="1:27" s="12" customFormat="1" ht="15" hidden="1" x14ac:dyDescent="0.2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2">
        <f>SUM(N62)</f>
        <v>1</v>
      </c>
    </row>
    <row r="63" spans="1:27" s="12" customFormat="1" hidden="1" x14ac:dyDescent="0.3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9"/>
      <c r="V63" s="39"/>
      <c r="W63" s="39"/>
      <c r="X63" s="39"/>
      <c r="Y63" s="39"/>
      <c r="Z63" s="32">
        <f>Q63</f>
        <v>1102736</v>
      </c>
    </row>
    <row r="64" spans="1:27" hidden="1" x14ac:dyDescent="0.3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9"/>
      <c r="V64" s="39"/>
      <c r="W64" s="39"/>
      <c r="X64" s="39"/>
      <c r="Y64" s="39"/>
      <c r="Z64" s="32">
        <f t="shared" ref="Z64:Z66" si="1">Q64</f>
        <v>1</v>
      </c>
    </row>
    <row r="65" spans="1:26" hidden="1" x14ac:dyDescent="0.3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9"/>
      <c r="V65" s="39"/>
      <c r="W65" s="39"/>
      <c r="X65" s="39"/>
      <c r="Y65" s="39"/>
      <c r="Z65" s="32">
        <f t="shared" si="1"/>
        <v>96842</v>
      </c>
    </row>
    <row r="66" spans="1:26" hidden="1" x14ac:dyDescent="0.3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9"/>
      <c r="V66" s="39"/>
      <c r="W66" s="39"/>
      <c r="X66" s="39"/>
      <c r="Y66" s="39"/>
      <c r="Z66" s="32">
        <f t="shared" si="1"/>
        <v>1</v>
      </c>
    </row>
    <row r="67" spans="1:26" hidden="1" x14ac:dyDescent="0.3">
      <c r="A67" s="38" t="s">
        <v>118</v>
      </c>
      <c r="B67" s="8" t="s">
        <v>55</v>
      </c>
      <c r="C67" s="62" t="s">
        <v>119</v>
      </c>
      <c r="D67" s="62" t="s">
        <v>120</v>
      </c>
      <c r="E67" s="63" t="s">
        <v>121</v>
      </c>
      <c r="F67" s="64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9"/>
      <c r="V67" s="39"/>
      <c r="W67" s="39"/>
      <c r="X67" s="39"/>
      <c r="Y67" s="39"/>
      <c r="Z67" s="32">
        <f>S67</f>
        <v>3296.75</v>
      </c>
    </row>
    <row r="68" spans="1:26" hidden="1" x14ac:dyDescent="0.3">
      <c r="A68" s="38" t="s">
        <v>125</v>
      </c>
      <c r="B68" s="8" t="s">
        <v>55</v>
      </c>
      <c r="C68" s="66" t="s">
        <v>126</v>
      </c>
      <c r="D68" s="66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9"/>
      <c r="V68" s="39"/>
      <c r="W68" s="39"/>
      <c r="X68" s="39"/>
      <c r="Y68" s="39"/>
      <c r="Z68" s="32">
        <f>T68</f>
        <v>29982.542640156906</v>
      </c>
    </row>
    <row r="69" spans="1:26" hidden="1" x14ac:dyDescent="0.3">
      <c r="A69" s="11" t="s">
        <v>129</v>
      </c>
      <c r="B69" s="8" t="s">
        <v>55</v>
      </c>
      <c r="C69" s="66" t="s">
        <v>126</v>
      </c>
      <c r="D69" s="66" t="s">
        <v>127</v>
      </c>
      <c r="E69" s="7" t="s">
        <v>128</v>
      </c>
      <c r="F69" s="7" t="s">
        <v>14</v>
      </c>
      <c r="G69" s="8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5"/>
      <c r="W69" s="35"/>
      <c r="X69" s="35"/>
      <c r="Y69" s="35"/>
      <c r="Z69" s="32">
        <f>T69</f>
        <v>29982.542640156906</v>
      </c>
    </row>
    <row r="70" spans="1:26" hidden="1" x14ac:dyDescent="0.3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2">
        <f>SUM(H70:I70)</f>
        <v>9861.1899999999951</v>
      </c>
    </row>
    <row r="71" spans="1:26" hidden="1" x14ac:dyDescent="0.3">
      <c r="A71" s="11" t="s">
        <v>134</v>
      </c>
      <c r="B71" s="61" t="s">
        <v>55</v>
      </c>
      <c r="C71" s="21" t="s">
        <v>135</v>
      </c>
      <c r="D71" s="21" t="s">
        <v>136</v>
      </c>
      <c r="E71" s="21" t="s">
        <v>137</v>
      </c>
      <c r="F71" s="7"/>
      <c r="G71" s="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>
        <f>102592-1</f>
        <v>102591</v>
      </c>
      <c r="W71" s="39"/>
      <c r="X71" s="39"/>
      <c r="Y71" s="39"/>
      <c r="Z71" s="32">
        <f>V71</f>
        <v>102591</v>
      </c>
    </row>
    <row r="72" spans="1:26" hidden="1" x14ac:dyDescent="0.3">
      <c r="A72" s="11" t="s">
        <v>134</v>
      </c>
      <c r="B72" s="8" t="s">
        <v>57</v>
      </c>
      <c r="C72" s="21" t="s">
        <v>135</v>
      </c>
      <c r="D72" s="21" t="s">
        <v>136</v>
      </c>
      <c r="E72" s="21" t="s">
        <v>137</v>
      </c>
      <c r="F72" s="7"/>
      <c r="G72" s="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>
        <v>1</v>
      </c>
      <c r="W72" s="39"/>
      <c r="X72" s="39"/>
      <c r="Y72" s="39"/>
      <c r="Z72" s="32">
        <f>V72</f>
        <v>1</v>
      </c>
    </row>
    <row r="73" spans="1:26" hidden="1" x14ac:dyDescent="0.3">
      <c r="A73" s="67" t="s">
        <v>142</v>
      </c>
      <c r="B73" s="61" t="s">
        <v>55</v>
      </c>
      <c r="C73" s="68" t="s">
        <v>143</v>
      </c>
      <c r="D73" s="68" t="s">
        <v>144</v>
      </c>
      <c r="E73" s="69" t="s">
        <v>145</v>
      </c>
      <c r="F73" s="7" t="s">
        <v>14</v>
      </c>
      <c r="G73" s="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>
        <v>30584.63</v>
      </c>
      <c r="X73" s="39"/>
      <c r="Y73" s="39"/>
      <c r="Z73" s="32">
        <f>W73</f>
        <v>30584.63</v>
      </c>
    </row>
    <row r="74" spans="1:26" hidden="1" x14ac:dyDescent="0.3">
      <c r="A74" s="70" t="s">
        <v>146</v>
      </c>
      <c r="B74" s="61" t="s">
        <v>55</v>
      </c>
      <c r="C74" s="68" t="s">
        <v>147</v>
      </c>
      <c r="D74" s="68" t="s">
        <v>148</v>
      </c>
      <c r="E74" s="69" t="s">
        <v>149</v>
      </c>
      <c r="F74" s="7" t="s">
        <v>14</v>
      </c>
      <c r="G74" s="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>
        <v>22938.47</v>
      </c>
      <c r="X74" s="39"/>
      <c r="Y74" s="39"/>
      <c r="Z74" s="32">
        <f>W74</f>
        <v>22938.47</v>
      </c>
    </row>
    <row r="75" spans="1:26" hidden="1" x14ac:dyDescent="0.3">
      <c r="A75" s="11" t="s">
        <v>151</v>
      </c>
      <c r="B75" s="61" t="s">
        <v>55</v>
      </c>
      <c r="C75" s="71" t="s">
        <v>152</v>
      </c>
      <c r="D75" s="72" t="s">
        <v>153</v>
      </c>
      <c r="E75" s="63" t="s">
        <v>154</v>
      </c>
      <c r="F75" s="7" t="s">
        <v>14</v>
      </c>
      <c r="G75" s="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>
        <v>13735</v>
      </c>
      <c r="Y75" s="39"/>
      <c r="Z75" s="32">
        <f>X75</f>
        <v>13735</v>
      </c>
    </row>
    <row r="76" spans="1:26" x14ac:dyDescent="0.3">
      <c r="A76" s="11" t="s">
        <v>156</v>
      </c>
      <c r="B76" s="61" t="s">
        <v>55</v>
      </c>
      <c r="C76" s="73" t="s">
        <v>161</v>
      </c>
      <c r="D76" s="73" t="s">
        <v>157</v>
      </c>
      <c r="E76" s="74" t="s">
        <v>158</v>
      </c>
      <c r="F76" s="7" t="s">
        <v>14</v>
      </c>
      <c r="G76" s="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>
        <v>2761.34</v>
      </c>
      <c r="Z76" s="32">
        <f>Y76</f>
        <v>2761.34</v>
      </c>
    </row>
    <row r="77" spans="1:26" x14ac:dyDescent="0.3">
      <c r="A77" s="11"/>
      <c r="B77" s="61"/>
      <c r="C77" s="71"/>
      <c r="D77" s="72"/>
      <c r="E77" s="63"/>
      <c r="F77" s="7"/>
      <c r="G77" s="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2"/>
    </row>
    <row r="78" spans="1:26" x14ac:dyDescent="0.3">
      <c r="A78" s="38"/>
      <c r="B78" s="23"/>
      <c r="C78" s="6"/>
      <c r="D78" s="6"/>
      <c r="E78" s="6"/>
      <c r="F78" s="6"/>
      <c r="G78" s="8"/>
      <c r="H78" s="10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2"/>
    </row>
    <row r="79" spans="1:26" x14ac:dyDescent="0.3">
      <c r="A79" s="11" t="s">
        <v>0</v>
      </c>
      <c r="B79" s="11"/>
      <c r="C79" s="55"/>
      <c r="D79" s="55"/>
      <c r="E79" s="55"/>
      <c r="F79" s="55"/>
      <c r="G79" s="55"/>
      <c r="H79" s="56">
        <f>SUM(H6:H70)</f>
        <v>9861.1899999999951</v>
      </c>
      <c r="I79" s="56">
        <f>SUM(I8:I78)</f>
        <v>2594069</v>
      </c>
      <c r="J79" s="56">
        <f>SUM(J16:J78)</f>
        <v>246148</v>
      </c>
      <c r="K79" s="56">
        <f>SUM(K47:K50)</f>
        <v>559375.12931994896</v>
      </c>
      <c r="L79" s="56">
        <f>SUM(L53:L56)</f>
        <v>25555</v>
      </c>
      <c r="M79" s="56">
        <f>SUM(M27:M58)</f>
        <v>95000</v>
      </c>
      <c r="N79" s="56">
        <f>SUM(N23:N62)</f>
        <v>100000</v>
      </c>
      <c r="O79" s="56">
        <f>SUM(O7:O34)</f>
        <v>390254</v>
      </c>
      <c r="P79" s="56">
        <f>SUM(P29:P33)</f>
        <v>642494</v>
      </c>
      <c r="Q79" s="56">
        <f>SUM(Q60:Q69)</f>
        <v>1199580</v>
      </c>
      <c r="R79" s="56">
        <f>SUM(R7:R23)</f>
        <v>1124904</v>
      </c>
      <c r="S79" s="56">
        <f>SUM(S60:S69)</f>
        <v>3296.75</v>
      </c>
      <c r="T79" s="56">
        <f>SUM(T60:T78)</f>
        <v>59965.085280313811</v>
      </c>
      <c r="U79" s="56">
        <f>SUM(U46:U49)</f>
        <v>181500</v>
      </c>
      <c r="V79" s="56">
        <f>SUM(V60:V75)</f>
        <v>102592</v>
      </c>
      <c r="W79" s="56">
        <f>SUM(W73:W74)</f>
        <v>53523.100000000006</v>
      </c>
      <c r="X79" s="56">
        <f>SUM(X75)</f>
        <v>13735</v>
      </c>
      <c r="Y79" s="56">
        <f>SUM(Y60:Y77)</f>
        <v>2761.34</v>
      </c>
      <c r="Z79" s="32"/>
    </row>
    <row r="80" spans="1:26" x14ac:dyDescent="0.3">
      <c r="A80" s="22"/>
      <c r="B80" s="22"/>
      <c r="C80" s="57"/>
      <c r="D80" s="57"/>
      <c r="E80" s="57"/>
      <c r="F80" s="57"/>
      <c r="G80" s="57"/>
      <c r="H80" s="58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60"/>
    </row>
    <row r="81" spans="1:1" x14ac:dyDescent="0.3">
      <c r="A81" s="12" t="s">
        <v>9</v>
      </c>
    </row>
    <row r="82" spans="1:1" hidden="1" x14ac:dyDescent="0.3">
      <c r="A82" s="12" t="s">
        <v>51</v>
      </c>
    </row>
    <row r="83" spans="1:1" hidden="1" x14ac:dyDescent="0.3">
      <c r="A83" s="22" t="s">
        <v>52</v>
      </c>
    </row>
    <row r="84" spans="1:1" hidden="1" x14ac:dyDescent="0.3">
      <c r="A84" s="12" t="s">
        <v>58</v>
      </c>
    </row>
    <row r="85" spans="1:1" hidden="1" x14ac:dyDescent="0.3">
      <c r="A85" s="22" t="s">
        <v>59</v>
      </c>
    </row>
    <row r="86" spans="1:1" hidden="1" x14ac:dyDescent="0.3">
      <c r="A86" s="12" t="s">
        <v>63</v>
      </c>
    </row>
    <row r="87" spans="1:1" hidden="1" x14ac:dyDescent="0.3">
      <c r="A87" s="22" t="s">
        <v>64</v>
      </c>
    </row>
    <row r="88" spans="1:1" hidden="1" x14ac:dyDescent="0.3">
      <c r="A88" s="12" t="s">
        <v>70</v>
      </c>
    </row>
    <row r="89" spans="1:1" hidden="1" x14ac:dyDescent="0.3">
      <c r="A89" s="22" t="s">
        <v>71</v>
      </c>
    </row>
    <row r="90" spans="1:1" hidden="1" x14ac:dyDescent="0.3">
      <c r="A90" s="12" t="s">
        <v>76</v>
      </c>
    </row>
    <row r="91" spans="1:1" hidden="1" x14ac:dyDescent="0.3">
      <c r="A91" s="22" t="s">
        <v>77</v>
      </c>
    </row>
    <row r="92" spans="1:1" hidden="1" x14ac:dyDescent="0.3">
      <c r="A92" s="12" t="s">
        <v>84</v>
      </c>
    </row>
    <row r="93" spans="1:1" hidden="1" x14ac:dyDescent="0.3">
      <c r="A93" s="12" t="s">
        <v>83</v>
      </c>
    </row>
    <row r="94" spans="1:1" hidden="1" x14ac:dyDescent="0.3">
      <c r="A94" s="12" t="s">
        <v>94</v>
      </c>
    </row>
    <row r="95" spans="1:1" hidden="1" x14ac:dyDescent="0.3">
      <c r="A95" s="22" t="s">
        <v>93</v>
      </c>
    </row>
    <row r="96" spans="1:1" hidden="1" x14ac:dyDescent="0.3">
      <c r="A96" s="12" t="s">
        <v>97</v>
      </c>
    </row>
    <row r="97" spans="1:2" hidden="1" x14ac:dyDescent="0.3">
      <c r="A97" s="22" t="s">
        <v>96</v>
      </c>
    </row>
    <row r="98" spans="1:2" hidden="1" x14ac:dyDescent="0.3">
      <c r="A98" s="12" t="s">
        <v>102</v>
      </c>
      <c r="B98" s="2" t="s">
        <v>103</v>
      </c>
    </row>
    <row r="99" spans="1:2" hidden="1" x14ac:dyDescent="0.3">
      <c r="A99" s="22" t="s">
        <v>100</v>
      </c>
    </row>
    <row r="100" spans="1:2" hidden="1" x14ac:dyDescent="0.3">
      <c r="A100" s="12" t="s">
        <v>109</v>
      </c>
    </row>
    <row r="101" spans="1:2" hidden="1" x14ac:dyDescent="0.3">
      <c r="A101" s="22" t="s">
        <v>108</v>
      </c>
    </row>
    <row r="102" spans="1:2" hidden="1" x14ac:dyDescent="0.3">
      <c r="A102" s="12" t="s">
        <v>113</v>
      </c>
    </row>
    <row r="103" spans="1:2" hidden="1" x14ac:dyDescent="0.3">
      <c r="A103" s="22" t="s">
        <v>114</v>
      </c>
    </row>
    <row r="104" spans="1:2" hidden="1" x14ac:dyDescent="0.3">
      <c r="A104" s="12" t="s">
        <v>116</v>
      </c>
    </row>
    <row r="105" spans="1:2" hidden="1" x14ac:dyDescent="0.3">
      <c r="A105" s="22" t="s">
        <v>117</v>
      </c>
    </row>
    <row r="106" spans="1:2" hidden="1" x14ac:dyDescent="0.3">
      <c r="A106" s="12" t="s">
        <v>122</v>
      </c>
    </row>
    <row r="107" spans="1:2" hidden="1" x14ac:dyDescent="0.3">
      <c r="A107" s="22" t="s">
        <v>123</v>
      </c>
    </row>
    <row r="108" spans="1:2" hidden="1" x14ac:dyDescent="0.3">
      <c r="A108" s="12" t="s">
        <v>131</v>
      </c>
    </row>
    <row r="109" spans="1:2" hidden="1" x14ac:dyDescent="0.3">
      <c r="A109" s="22" t="s">
        <v>132</v>
      </c>
    </row>
    <row r="110" spans="1:2" hidden="1" x14ac:dyDescent="0.3">
      <c r="A110" s="12" t="s">
        <v>138</v>
      </c>
    </row>
    <row r="111" spans="1:2" hidden="1" x14ac:dyDescent="0.3">
      <c r="A111" s="22" t="s">
        <v>139</v>
      </c>
    </row>
    <row r="112" spans="1:2" hidden="1" x14ac:dyDescent="0.3">
      <c r="A112" s="12" t="s">
        <v>141</v>
      </c>
    </row>
    <row r="113" spans="1:1" hidden="1" x14ac:dyDescent="0.3">
      <c r="A113" s="22" t="s">
        <v>117</v>
      </c>
    </row>
    <row r="114" spans="1:1" hidden="1" x14ac:dyDescent="0.3">
      <c r="A114" s="12" t="s">
        <v>155</v>
      </c>
    </row>
    <row r="115" spans="1:1" hidden="1" x14ac:dyDescent="0.3">
      <c r="A115" s="22" t="s">
        <v>117</v>
      </c>
    </row>
    <row r="116" spans="1:1" x14ac:dyDescent="0.3">
      <c r="A116" s="12" t="s">
        <v>159</v>
      </c>
    </row>
    <row r="117" spans="1:1" x14ac:dyDescent="0.3">
      <c r="A117" s="22" t="s">
        <v>117</v>
      </c>
    </row>
    <row r="122" spans="1:1" x14ac:dyDescent="0.3">
      <c r="A122" s="12" t="s">
        <v>41</v>
      </c>
    </row>
    <row r="123" spans="1:1" x14ac:dyDescent="0.3">
      <c r="A123" s="12" t="s">
        <v>44</v>
      </c>
    </row>
    <row r="124" spans="1:1" x14ac:dyDescent="0.3">
      <c r="A124" s="12" t="s">
        <v>42</v>
      </c>
    </row>
    <row r="125" spans="1:1" x14ac:dyDescent="0.3">
      <c r="A125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2024-03-19T16:09:58Z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