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0FEC3FC-995E-445D-864B-1604B6883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C" sheetId="2" r:id="rId1"/>
  </sheets>
  <definedNames>
    <definedName name="_xlnm.Print_Area" localSheetId="0">EDIC!$A$1:$H$85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9" i="2" l="1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" i="2"/>
  <c r="AD83" i="2" l="1"/>
  <c r="AC83" i="2"/>
  <c r="AB83" i="2"/>
  <c r="AA83" i="2"/>
  <c r="Z83" i="2"/>
  <c r="Y83" i="2"/>
  <c r="X83" i="2"/>
  <c r="W83" i="2"/>
  <c r="V71" i="2"/>
  <c r="V83" i="2" s="1"/>
  <c r="U83" i="2"/>
  <c r="T83" i="2"/>
  <c r="S83" i="2"/>
  <c r="R19" i="2"/>
  <c r="R21" i="2"/>
  <c r="Q65" i="2"/>
  <c r="Q63" i="2"/>
  <c r="R83" i="2" l="1"/>
  <c r="Q83" i="2"/>
  <c r="P83" i="2"/>
  <c r="O10" i="2"/>
  <c r="N83" i="2"/>
  <c r="M83" i="2"/>
  <c r="O83" i="2" l="1"/>
  <c r="L83" i="2"/>
  <c r="K47" i="2"/>
  <c r="J17" i="2"/>
  <c r="I8" i="2"/>
  <c r="K83" i="2" l="1"/>
  <c r="J83" i="2"/>
  <c r="I83" i="2"/>
  <c r="H83" i="2"/>
</calcChain>
</file>

<file path=xl/sharedStrings.xml><?xml version="1.0" encoding="utf-8"?>
<sst xmlns="http://schemas.openxmlformats.org/spreadsheetml/2006/main" count="323" uniqueCount="179">
  <si>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</si>
  <si>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</si>
  <si>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</si>
  <si>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</si>
  <si>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</si>
  <si>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</si>
  <si>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</si>
  <si>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</si>
  <si>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</si>
  <si>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</si>
  <si>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</si>
  <si>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</si>
  <si>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</si>
  <si>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</si>
  <si>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</si>
  <si>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</si>
  <si>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</si>
  <si>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</si>
  <si>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</si>
  <si>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</si>
  <si>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</si>
  <si>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</si>
  <si>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</si>
  <si>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</si>
  <si>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</si>
  <si>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</si>
  <si>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</si>
  <si>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</si>
  <si>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</si>
  <si>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</si>
  <si>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</si>
  <si>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</si>
  <si>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</si>
  <si>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</si>
  <si>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</si>
  <si>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</si>
  <si>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</si>
  <si>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</si>
  <si>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</si>
  <si>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</si>
  <si>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</si>
  <si>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</si>
  <si>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</si>
  <si>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</si>
  <si>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</si>
  <si>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</si>
  <si>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</si>
  <si>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</si>
  <si>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</si>
  <si>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</si>
  <si>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</si>
  <si>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</si>
  <si>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</si>
  <si>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</si>
  <si>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</si>
  <si>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</si>
  <si>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</si>
  <si>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</si>
  <si>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</si>
  <si>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</si>
  <si>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</si>
  <si>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</si>
  <si>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</si>
  <si>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</si>
  <si>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</si>
  <si>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</si>
  <si>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</si>
  <si>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</si>
  <si>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</si>
  <si>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BUDGET #4 FY24 AUGUST 31, 2023</t>
  </si>
  <si>
    <t>TO ADD FY24 VETS FUNDS</t>
  </si>
  <si>
    <t>BUDGET #4 FY24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</si>
  <si>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</si>
  <si>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</si>
  <si>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</si>
  <si>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</si>
  <si>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</si>
  <si>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</si>
  <si>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</si>
  <si>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</si>
  <si>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</si>
  <si>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</si>
  <si>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</si>
  <si>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</si>
  <si>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</si>
  <si>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</si>
  <si>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</si>
  <si>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</si>
  <si>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</si>
  <si>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</si>
  <si>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</si>
  <si>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</si>
  <si>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</si>
  <si>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</si>
  <si>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</si>
  <si>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</si>
  <si>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</si>
  <si>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</si>
  <si>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</si>
  <si>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</si>
  <si>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</si>
  <si>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</si>
  <si>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</si>
  <si>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</si>
  <si>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</si>
  <si>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</si>
  <si>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</si>
  <si>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</si>
  <si>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</si>
  <si>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</si>
  <si>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</si>
  <si>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</si>
  <si>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</si>
  <si>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</si>
  <si>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</si>
  <si>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</si>
  <si>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</si>
  <si>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</si>
  <si>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</si>
  <si>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</si>
  <si>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</si>
  <si>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</si>
  <si>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</si>
  <si>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</si>
  <si>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</si>
  <si>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</si>
  <si>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</si>
  <si>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</si>
  <si>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</si>
  <si>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</si>
  <si>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</si>
  <si>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</si>
  <si>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</si>
  <si>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</si>
  <si>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</si>
  <si>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</si>
  <si>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</si>
  <si>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</si>
  <si>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</si>
  <si>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</si>
  <si>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</si>
  <si>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</si>
  <si>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</si>
  <si>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</si>
  <si>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</si>
  <si>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</si>
  <si>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</si>
  <si>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</si>
  <si>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</si>
  <si>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</si>
  <si>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</si>
  <si>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</si>
  <si>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</si>
  <si>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</si>
  <si>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</si>
  <si>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</si>
  <si>
    <t>BUDGET #19 FY24</t>
  </si>
  <si>
    <t>OPERATION ABLE</t>
  </si>
  <si>
    <t>K246</t>
  </si>
  <si>
    <t>DCSSCSEP24</t>
  </si>
  <si>
    <t>7003-0006</t>
  </si>
  <si>
    <t>BUDGET #19 FY24  MAY 6, 2024</t>
  </si>
  <si>
    <t>BUDGET #20 FY24</t>
  </si>
  <si>
    <t>BUDGET #20 FY24  MAY 23, 2024</t>
  </si>
  <si>
    <t>WPP SNAP EXPANSION (settlement amount)</t>
  </si>
  <si>
    <t>OCTOBER 1, 2023-FEBRUARY 16, 2024</t>
  </si>
  <si>
    <t>FEBRUARY 17, 2024-JUNE 30, 2024</t>
  </si>
  <si>
    <t>FY20243067</t>
  </si>
  <si>
    <t>BUDGET #21 FY24</t>
  </si>
  <si>
    <t>BUDGET #21 FY24 JULY 1, 2024</t>
  </si>
  <si>
    <t>TO MOVE FUNDS TO FY25 LINE</t>
  </si>
  <si>
    <t>BUDGET #22 FY24</t>
  </si>
  <si>
    <t>BUDGET #22 FY24 AUG 5, 2024</t>
  </si>
  <si>
    <t>TO DE-OBLIGATE UNSPENT FUNDS</t>
  </si>
  <si>
    <t>BUDGET #23 FY24</t>
  </si>
  <si>
    <t>BUDGET #23 FY24 SEPT 16, 2024</t>
  </si>
  <si>
    <t>TO DE-OBLIGATE FUNDS AND MOVE TO CITY OF BOSTON</t>
  </si>
  <si>
    <t>√</t>
  </si>
  <si>
    <t>CT EOL 24CCEDICWP. . 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</si>
</sst>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6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0" xfId="0" applyFont="1"/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 wrapText="1"/>
    </xf>
    <xf numFmtId="0" fontId="2" fillId="3" borderId="0" xfId="0" applyFont="1" applyFill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"/>
  <sheetViews>
    <sheetView tabSelected="1" topLeftCell="A21" zoomScale="93" zoomScaleNormal="93" workbookViewId="0">
      <selection activeCell="AK45" sqref="AK45"/>
    </sheetView>
  </sheetViews>
  <sheetFormatPr defaultColWidth="9.140625" defaultRowHeight="16.5" x14ac:dyDescent="0.3"/>
  <cols>
    <col min="1" max="1" width="87.7109375" style="2" customWidth="1"/>
    <col min="2" max="2" width="38.42578125" style="2" customWidth="1"/>
    <col min="3" max="3" width="19.28515625" style="47" customWidth="1"/>
    <col min="4" max="6" width="10.85546875" style="47" customWidth="1"/>
    <col min="7" max="7" width="21.710937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3" width="16.42578125" style="48" hidden="1" customWidth="1"/>
    <col min="24" max="27" width="14.5703125" style="48" hidden="1" customWidth="1"/>
    <col min="28" max="28" width="13.85546875" style="48" hidden="1" customWidth="1"/>
    <col min="29" max="29" width="14.5703125" style="48" hidden="1" customWidth="1"/>
    <col min="30" max="30" width="0.42578125" style="48" hidden="1" customWidth="1"/>
    <col min="31" max="31" width="16.42578125" style="48" customWidth="1"/>
    <col min="32" max="32" width="14.42578125" style="46" hidden="1" customWidth="1"/>
    <col min="33" max="33" width="4.7109375" style="2" customWidth="1"/>
    <col min="34" max="16384" width="9.140625" style="2"/>
  </cols>
  <sheetData>
    <row r="1" spans="1:33" x14ac:dyDescent="0.3">
      <c r="A1" s="2" t="s">
        <v>11</v>
      </c>
      <c r="B1" s="81" t="s">
        <v>10</v>
      </c>
      <c r="C1" s="82"/>
      <c r="D1" s="82"/>
      <c r="E1" s="82"/>
      <c r="F1" s="82"/>
      <c r="G1" s="82"/>
      <c r="H1" s="82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3" x14ac:dyDescent="0.3">
      <c r="B2" s="44"/>
      <c r="C2" s="44"/>
      <c r="D2" s="44"/>
    </row>
    <row r="3" spans="1:33" ht="20.25" x14ac:dyDescent="0.3">
      <c r="A3" s="62" t="s">
        <v>12</v>
      </c>
      <c r="B3" s="44" t="s">
        <v>7</v>
      </c>
    </row>
    <row r="4" spans="1:33" ht="17.25" thickBot="1" x14ac:dyDescent="0.35">
      <c r="A4" s="12"/>
      <c r="B4" s="49"/>
    </row>
    <row r="5" spans="1:33" ht="57" customHeight="1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31</v>
      </c>
      <c r="H5" s="30" t="s">
        <v>46</v>
      </c>
      <c r="I5" s="29" t="s">
        <v>47</v>
      </c>
      <c r="J5" s="29" t="s">
        <v>58</v>
      </c>
      <c r="K5" s="29" t="s">
        <v>62</v>
      </c>
      <c r="L5" s="29" t="s">
        <v>71</v>
      </c>
      <c r="M5" s="29" t="s">
        <v>72</v>
      </c>
      <c r="N5" s="29" t="s">
        <v>77</v>
      </c>
      <c r="O5" s="29" t="s">
        <v>90</v>
      </c>
      <c r="P5" s="29" t="s">
        <v>91</v>
      </c>
      <c r="Q5" s="29" t="s">
        <v>99</v>
      </c>
      <c r="R5" s="29" t="s">
        <v>102</v>
      </c>
      <c r="S5" s="29" t="s">
        <v>107</v>
      </c>
      <c r="T5" s="29" t="s">
        <v>116</v>
      </c>
      <c r="U5" s="29" t="s">
        <v>122</v>
      </c>
      <c r="V5" s="29" t="s">
        <v>125</v>
      </c>
      <c r="W5" s="29" t="s">
        <v>132</v>
      </c>
      <c r="X5" s="29" t="s">
        <v>142</v>
      </c>
      <c r="Y5" s="29" t="s">
        <v>153</v>
      </c>
      <c r="Z5" s="29" t="s">
        <v>154</v>
      </c>
      <c r="AA5" s="29" t="s">
        <v>156</v>
      </c>
      <c r="AB5" s="29" t="s">
        <v>162</v>
      </c>
      <c r="AC5" s="29" t="s">
        <v>168</v>
      </c>
      <c r="AD5" s="29" t="s">
        <v>171</v>
      </c>
      <c r="AE5" s="29" t="s">
        <v>174</v>
      </c>
      <c r="AF5" s="31" t="s">
        <v>6</v>
      </c>
    </row>
    <row r="6" spans="1:33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32"/>
    </row>
    <row r="7" spans="1:33" x14ac:dyDescent="0.3">
      <c r="A7" s="7" t="s">
        <v>57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2"/>
    </row>
    <row r="8" spans="1:33" x14ac:dyDescent="0.3">
      <c r="A8" s="25" t="s">
        <v>51</v>
      </c>
      <c r="B8" s="16" t="s">
        <v>52</v>
      </c>
      <c r="C8" s="37" t="s">
        <v>53</v>
      </c>
      <c r="D8" s="6" t="s">
        <v>15</v>
      </c>
      <c r="E8" s="6">
        <v>6501</v>
      </c>
      <c r="F8" s="8">
        <v>17.259</v>
      </c>
      <c r="G8" s="36" t="s">
        <v>32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>
        <v>-650361.72250000003</v>
      </c>
      <c r="AD8" s="33"/>
      <c r="AE8" s="33">
        <v>-1223231</v>
      </c>
      <c r="AF8" s="32">
        <f>SUM(H8:AE8)</f>
        <v>720475.27749999985</v>
      </c>
      <c r="AG8" s="47" t="s">
        <v>177</v>
      </c>
    </row>
    <row r="9" spans="1:33" ht="15" hidden="1" customHeight="1" x14ac:dyDescent="0.3">
      <c r="A9" s="25" t="s">
        <v>51</v>
      </c>
      <c r="B9" s="8" t="s">
        <v>54</v>
      </c>
      <c r="C9" s="37" t="s">
        <v>53</v>
      </c>
      <c r="D9" s="6" t="s">
        <v>15</v>
      </c>
      <c r="E9" s="6">
        <v>6501</v>
      </c>
      <c r="F9" s="8">
        <v>17.259</v>
      </c>
      <c r="G9" s="36" t="s">
        <v>32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>
        <v>650361.72250000015</v>
      </c>
      <c r="AD9" s="33"/>
      <c r="AE9" s="33"/>
      <c r="AF9" s="32">
        <f t="shared" ref="AF9:AF72" si="0">SUM(H9:AE9)</f>
        <v>650362.72250000015</v>
      </c>
    </row>
    <row r="10" spans="1:33" hidden="1" x14ac:dyDescent="0.3">
      <c r="A10" s="11" t="s">
        <v>22</v>
      </c>
      <c r="B10" s="16" t="s">
        <v>52</v>
      </c>
      <c r="C10" s="7" t="s">
        <v>87</v>
      </c>
      <c r="D10" s="7" t="s">
        <v>16</v>
      </c>
      <c r="E10" s="7">
        <v>6502</v>
      </c>
      <c r="F10" s="7">
        <v>17.257999999999999</v>
      </c>
      <c r="G10" s="36" t="s">
        <v>32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2">
        <f t="shared" si="0"/>
        <v>390253</v>
      </c>
    </row>
    <row r="11" spans="1:33" hidden="1" x14ac:dyDescent="0.3">
      <c r="A11" s="11" t="s">
        <v>22</v>
      </c>
      <c r="B11" s="8" t="s">
        <v>54</v>
      </c>
      <c r="C11" s="7" t="s">
        <v>87</v>
      </c>
      <c r="D11" s="7" t="s">
        <v>16</v>
      </c>
      <c r="E11" s="7">
        <v>6502</v>
      </c>
      <c r="F11" s="7">
        <v>17.257999999999999</v>
      </c>
      <c r="G11" s="36" t="s">
        <v>32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2">
        <f t="shared" si="0"/>
        <v>1</v>
      </c>
    </row>
    <row r="12" spans="1:33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2">
        <f t="shared" si="0"/>
        <v>0</v>
      </c>
    </row>
    <row r="13" spans="1:33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2">
        <f t="shared" si="0"/>
        <v>0</v>
      </c>
    </row>
    <row r="14" spans="1:33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2">
        <f t="shared" si="0"/>
        <v>0</v>
      </c>
    </row>
    <row r="15" spans="1:33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2">
        <f t="shared" si="0"/>
        <v>0</v>
      </c>
    </row>
    <row r="16" spans="1:33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2">
        <f t="shared" si="0"/>
        <v>0</v>
      </c>
    </row>
    <row r="17" spans="1:33" hidden="1" x14ac:dyDescent="0.3">
      <c r="A17" s="11" t="s">
        <v>26</v>
      </c>
      <c r="B17" s="16" t="s">
        <v>52</v>
      </c>
      <c r="C17" s="37" t="s">
        <v>59</v>
      </c>
      <c r="D17" s="7" t="s">
        <v>17</v>
      </c>
      <c r="E17" s="7">
        <v>6503</v>
      </c>
      <c r="F17" s="7">
        <v>17.277999999999999</v>
      </c>
      <c r="G17" s="36" t="s">
        <v>32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>
        <f t="shared" si="0"/>
        <v>246147</v>
      </c>
    </row>
    <row r="18" spans="1:33" hidden="1" x14ac:dyDescent="0.3">
      <c r="A18" s="11" t="s">
        <v>26</v>
      </c>
      <c r="B18" s="8" t="s">
        <v>54</v>
      </c>
      <c r="C18" s="37" t="s">
        <v>59</v>
      </c>
      <c r="D18" s="7" t="s">
        <v>17</v>
      </c>
      <c r="E18" s="7">
        <v>6503</v>
      </c>
      <c r="F18" s="7">
        <v>17.277999999999999</v>
      </c>
      <c r="G18" s="36" t="s">
        <v>32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2">
        <f t="shared" si="0"/>
        <v>1</v>
      </c>
    </row>
    <row r="19" spans="1:33" x14ac:dyDescent="0.3">
      <c r="A19" s="11" t="s">
        <v>22</v>
      </c>
      <c r="B19" s="61" t="s">
        <v>52</v>
      </c>
      <c r="C19" s="7" t="s">
        <v>103</v>
      </c>
      <c r="D19" s="7" t="s">
        <v>16</v>
      </c>
      <c r="E19" s="7">
        <v>6502</v>
      </c>
      <c r="F19" s="7">
        <v>17.257999999999999</v>
      </c>
      <c r="G19" s="50" t="s">
        <v>32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>
        <v>-126531.37</v>
      </c>
      <c r="AD19" s="33"/>
      <c r="AE19" s="33">
        <v>-282254.07</v>
      </c>
      <c r="AF19" s="32">
        <f t="shared" si="0"/>
        <v>319091.56</v>
      </c>
      <c r="AG19" s="47" t="s">
        <v>177</v>
      </c>
    </row>
    <row r="20" spans="1:33" hidden="1" x14ac:dyDescent="0.3">
      <c r="A20" s="11" t="s">
        <v>22</v>
      </c>
      <c r="B20" s="8" t="s">
        <v>54</v>
      </c>
      <c r="C20" s="7" t="s">
        <v>103</v>
      </c>
      <c r="D20" s="7" t="s">
        <v>16</v>
      </c>
      <c r="E20" s="7">
        <v>6502</v>
      </c>
      <c r="F20" s="7">
        <v>17.257999999999999</v>
      </c>
      <c r="G20" s="50" t="s">
        <v>32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>
        <v>126531.37</v>
      </c>
      <c r="AD20" s="33"/>
      <c r="AE20" s="33"/>
      <c r="AF20" s="32">
        <f t="shared" si="0"/>
        <v>126532.37</v>
      </c>
      <c r="AG20" s="47" t="s">
        <v>177</v>
      </c>
    </row>
    <row r="21" spans="1:33" x14ac:dyDescent="0.3">
      <c r="A21" s="14" t="s">
        <v>26</v>
      </c>
      <c r="B21" s="61" t="s">
        <v>52</v>
      </c>
      <c r="C21" s="37" t="s">
        <v>104</v>
      </c>
      <c r="D21" s="7" t="s">
        <v>17</v>
      </c>
      <c r="E21" s="7">
        <v>6503</v>
      </c>
      <c r="F21" s="7">
        <v>17.277999999999999</v>
      </c>
      <c r="G21" s="50" t="s">
        <v>32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>
        <v>-135902.56</v>
      </c>
      <c r="AF21" s="32">
        <f t="shared" si="0"/>
        <v>261122.44</v>
      </c>
      <c r="AG21" s="47" t="s">
        <v>177</v>
      </c>
    </row>
    <row r="22" spans="1:33" hidden="1" x14ac:dyDescent="0.3">
      <c r="A22" s="14" t="s">
        <v>26</v>
      </c>
      <c r="B22" s="8" t="s">
        <v>54</v>
      </c>
      <c r="C22" s="37" t="s">
        <v>104</v>
      </c>
      <c r="D22" s="7" t="s">
        <v>17</v>
      </c>
      <c r="E22" s="7">
        <v>6503</v>
      </c>
      <c r="F22" s="7">
        <v>17.277999999999999</v>
      </c>
      <c r="G22" s="50" t="s">
        <v>32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32">
        <f t="shared" si="0"/>
        <v>1</v>
      </c>
      <c r="AG22" s="47" t="s">
        <v>177</v>
      </c>
    </row>
    <row r="23" spans="1:33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32">
        <f t="shared" si="0"/>
        <v>0</v>
      </c>
      <c r="AG23" s="47" t="s">
        <v>177</v>
      </c>
    </row>
    <row r="24" spans="1:33" x14ac:dyDescent="0.3">
      <c r="A24" s="14" t="s">
        <v>78</v>
      </c>
      <c r="B24" s="8" t="s">
        <v>79</v>
      </c>
      <c r="C24" s="7" t="s">
        <v>80</v>
      </c>
      <c r="D24" s="7" t="s">
        <v>17</v>
      </c>
      <c r="E24" s="7">
        <v>6407</v>
      </c>
      <c r="F24" s="7">
        <v>17.277999999999999</v>
      </c>
      <c r="G24" s="50" t="s">
        <v>32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>
        <v>-18845.169999999998</v>
      </c>
      <c r="AF24" s="32">
        <f t="shared" si="0"/>
        <v>51153.83</v>
      </c>
      <c r="AG24" s="47" t="s">
        <v>177</v>
      </c>
    </row>
    <row r="25" spans="1:33" ht="15.75" hidden="1" customHeight="1" x14ac:dyDescent="0.3">
      <c r="A25" s="14" t="s">
        <v>78</v>
      </c>
      <c r="B25" s="8" t="s">
        <v>54</v>
      </c>
      <c r="C25" s="7" t="s">
        <v>80</v>
      </c>
      <c r="D25" s="7" t="s">
        <v>17</v>
      </c>
      <c r="E25" s="7">
        <v>6407</v>
      </c>
      <c r="F25" s="7">
        <v>17.277999999999999</v>
      </c>
      <c r="G25" s="50" t="s">
        <v>32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32">
        <f t="shared" si="0"/>
        <v>1</v>
      </c>
    </row>
    <row r="26" spans="1:33" ht="15.75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32">
        <f t="shared" si="0"/>
        <v>0</v>
      </c>
    </row>
    <row r="27" spans="1:33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32">
        <f t="shared" si="0"/>
        <v>0</v>
      </c>
    </row>
    <row r="28" spans="1:33" ht="15.75" hidden="1" customHeight="1" x14ac:dyDescent="0.3">
      <c r="A28" s="7" t="s">
        <v>73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32">
        <f t="shared" si="0"/>
        <v>0</v>
      </c>
    </row>
    <row r="29" spans="1:33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32">
        <f t="shared" si="0"/>
        <v>0</v>
      </c>
    </row>
    <row r="30" spans="1:33" ht="15.75" hidden="1" customHeight="1" x14ac:dyDescent="0.3">
      <c r="A30" s="19" t="s">
        <v>13</v>
      </c>
      <c r="B30" s="8" t="s">
        <v>52</v>
      </c>
      <c r="C30" s="20" t="s">
        <v>74</v>
      </c>
      <c r="D30" s="26" t="s">
        <v>27</v>
      </c>
      <c r="E30" s="34" t="s">
        <v>28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2">
        <f t="shared" si="0"/>
        <v>95000</v>
      </c>
    </row>
    <row r="31" spans="1:33" ht="15.75" hidden="1" customHeight="1" thickBot="1" x14ac:dyDescent="0.35">
      <c r="A31" s="19" t="s">
        <v>18</v>
      </c>
      <c r="B31" s="16" t="s">
        <v>52</v>
      </c>
      <c r="C31" s="43" t="s">
        <v>93</v>
      </c>
      <c r="D31" s="26" t="s">
        <v>29</v>
      </c>
      <c r="E31" s="26" t="s">
        <v>30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32">
        <f t="shared" si="0"/>
        <v>642494</v>
      </c>
    </row>
    <row r="32" spans="1:33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32">
        <f t="shared" si="0"/>
        <v>0</v>
      </c>
    </row>
    <row r="33" spans="1:33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32">
        <f t="shared" si="0"/>
        <v>0</v>
      </c>
    </row>
    <row r="34" spans="1:33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32">
        <f t="shared" si="0"/>
        <v>0</v>
      </c>
    </row>
    <row r="35" spans="1:33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32">
        <f t="shared" si="0"/>
        <v>0</v>
      </c>
    </row>
    <row r="36" spans="1:33" ht="15.75" hidden="1" customHeight="1" x14ac:dyDescent="0.3">
      <c r="A36" s="7" t="s">
        <v>33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32">
        <f t="shared" si="0"/>
        <v>0</v>
      </c>
    </row>
    <row r="37" spans="1:33" s="12" customFormat="1" ht="15.75" hidden="1" customHeight="1" x14ac:dyDescent="0.3">
      <c r="A37" s="14"/>
      <c r="B37" s="8"/>
      <c r="C37" s="7" t="s">
        <v>36</v>
      </c>
      <c r="D37" s="21" t="s">
        <v>37</v>
      </c>
      <c r="E37" s="21" t="s">
        <v>38</v>
      </c>
      <c r="F37" s="7">
        <v>17.245000000000001</v>
      </c>
      <c r="G37" s="37" t="s">
        <v>34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32">
        <f t="shared" si="0"/>
        <v>0</v>
      </c>
    </row>
    <row r="38" spans="1:33" s="12" customFormat="1" hidden="1" x14ac:dyDescent="0.3">
      <c r="A38" s="14"/>
      <c r="B38" s="8"/>
      <c r="C38" s="7" t="s">
        <v>36</v>
      </c>
      <c r="D38" s="21" t="s">
        <v>37</v>
      </c>
      <c r="E38" s="21" t="s">
        <v>38</v>
      </c>
      <c r="F38" s="7">
        <v>17.245000000000001</v>
      </c>
      <c r="G38" s="37" t="s">
        <v>34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32">
        <f t="shared" si="0"/>
        <v>0</v>
      </c>
    </row>
    <row r="39" spans="1:33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32">
        <f t="shared" si="0"/>
        <v>0</v>
      </c>
    </row>
    <row r="40" spans="1:33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32">
        <f t="shared" si="0"/>
        <v>0</v>
      </c>
    </row>
    <row r="41" spans="1:33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32">
        <f t="shared" si="0"/>
        <v>0</v>
      </c>
    </row>
    <row r="42" spans="1:33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32">
        <f t="shared" si="0"/>
        <v>0</v>
      </c>
      <c r="AG42" s="51"/>
    </row>
    <row r="43" spans="1:33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32">
        <f t="shared" si="0"/>
        <v>0</v>
      </c>
    </row>
    <row r="44" spans="1:33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32">
        <f t="shared" si="0"/>
        <v>0</v>
      </c>
    </row>
    <row r="45" spans="1:33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32">
        <f t="shared" si="0"/>
        <v>0</v>
      </c>
    </row>
    <row r="46" spans="1:33" x14ac:dyDescent="0.3">
      <c r="A46" s="7" t="s">
        <v>63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32">
        <f t="shared" si="0"/>
        <v>0</v>
      </c>
    </row>
    <row r="47" spans="1:33" s="12" customFormat="1" x14ac:dyDescent="0.3">
      <c r="A47" s="24" t="s">
        <v>64</v>
      </c>
      <c r="B47" s="16" t="s">
        <v>52</v>
      </c>
      <c r="C47" s="7" t="s">
        <v>65</v>
      </c>
      <c r="D47" s="7" t="s">
        <v>24</v>
      </c>
      <c r="E47" s="7" t="s">
        <v>25</v>
      </c>
      <c r="F47" s="7">
        <v>17.225000000000001</v>
      </c>
      <c r="G47" s="50" t="s">
        <v>45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42"/>
      <c r="AB47" s="42"/>
      <c r="AC47" s="42">
        <v>-233357.84</v>
      </c>
      <c r="AD47" s="42"/>
      <c r="AE47" s="42">
        <v>-350151.85</v>
      </c>
      <c r="AF47" s="32">
        <f t="shared" si="0"/>
        <v>209222.15494494897</v>
      </c>
      <c r="AG47" s="47" t="s">
        <v>177</v>
      </c>
    </row>
    <row r="48" spans="1:33" s="12" customFormat="1" ht="15" hidden="1" x14ac:dyDescent="0.25">
      <c r="A48" s="24" t="s">
        <v>64</v>
      </c>
      <c r="B48" s="8" t="s">
        <v>66</v>
      </c>
      <c r="C48" s="7" t="s">
        <v>65</v>
      </c>
      <c r="D48" s="7" t="s">
        <v>24</v>
      </c>
      <c r="E48" s="7" t="s">
        <v>25</v>
      </c>
      <c r="F48" s="7">
        <v>17.225000000000001</v>
      </c>
      <c r="G48" s="50" t="s">
        <v>45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>
        <v>233357.83999999997</v>
      </c>
      <c r="AD48" s="42"/>
      <c r="AE48" s="42"/>
      <c r="AF48" s="32">
        <f t="shared" si="0"/>
        <v>233358.83999999997</v>
      </c>
    </row>
    <row r="49" spans="1:33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2">
        <f t="shared" si="0"/>
        <v>0</v>
      </c>
    </row>
    <row r="50" spans="1:33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2">
        <f t="shared" si="0"/>
        <v>0</v>
      </c>
    </row>
    <row r="51" spans="1:33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2">
        <f t="shared" si="0"/>
        <v>0</v>
      </c>
    </row>
    <row r="52" spans="1:33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32">
        <f t="shared" si="0"/>
        <v>0</v>
      </c>
    </row>
    <row r="53" spans="1:33" hidden="1" x14ac:dyDescent="0.3">
      <c r="A53" s="7"/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32">
        <f t="shared" si="0"/>
        <v>0</v>
      </c>
    </row>
    <row r="54" spans="1:33" s="12" customFormat="1" hidden="1" x14ac:dyDescent="0.3">
      <c r="A54" s="18"/>
      <c r="B54" s="8"/>
      <c r="C54" s="7"/>
      <c r="D54" s="7"/>
      <c r="E54" s="15"/>
      <c r="F54" s="17"/>
      <c r="G54" s="37"/>
      <c r="H54" s="10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2">
        <f t="shared" si="0"/>
        <v>0</v>
      </c>
    </row>
    <row r="55" spans="1:33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2">
        <f t="shared" si="0"/>
        <v>0</v>
      </c>
    </row>
    <row r="56" spans="1:33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2">
        <f t="shared" si="0"/>
        <v>0</v>
      </c>
      <c r="AG56" s="54"/>
    </row>
    <row r="57" spans="1:33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2">
        <f t="shared" si="0"/>
        <v>0</v>
      </c>
    </row>
    <row r="58" spans="1:33" s="12" customFormat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2">
        <f t="shared" si="0"/>
        <v>0</v>
      </c>
    </row>
    <row r="59" spans="1:33" s="12" customFormat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2">
        <f t="shared" si="0"/>
        <v>0</v>
      </c>
    </row>
    <row r="60" spans="1:33" s="12" customFormat="1" x14ac:dyDescent="0.3">
      <c r="A60" s="7" t="s">
        <v>178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2">
        <f t="shared" si="0"/>
        <v>0</v>
      </c>
    </row>
    <row r="61" spans="1:33" s="12" customFormat="1" x14ac:dyDescent="0.3">
      <c r="A61" s="14" t="s">
        <v>78</v>
      </c>
      <c r="B61" s="8" t="s">
        <v>79</v>
      </c>
      <c r="C61" s="7" t="s">
        <v>81</v>
      </c>
      <c r="D61" s="7" t="s">
        <v>82</v>
      </c>
      <c r="E61" s="7" t="s">
        <v>83</v>
      </c>
      <c r="F61" s="8">
        <v>17.207000000000001</v>
      </c>
      <c r="G61" s="50" t="s">
        <v>84</v>
      </c>
      <c r="H61" s="10"/>
      <c r="I61" s="35"/>
      <c r="J61" s="35"/>
      <c r="K61" s="35"/>
      <c r="L61" s="35"/>
      <c r="M61" s="35"/>
      <c r="N61" s="35">
        <v>29999</v>
      </c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>
        <v>-8049.48</v>
      </c>
      <c r="AF61" s="32">
        <f t="shared" si="0"/>
        <v>21949.52</v>
      </c>
      <c r="AG61" s="47" t="s">
        <v>177</v>
      </c>
    </row>
    <row r="62" spans="1:33" s="12" customFormat="1" hidden="1" x14ac:dyDescent="0.3">
      <c r="A62" s="14" t="s">
        <v>78</v>
      </c>
      <c r="B62" s="8" t="s">
        <v>54</v>
      </c>
      <c r="C62" s="7" t="s">
        <v>81</v>
      </c>
      <c r="D62" s="7" t="s">
        <v>82</v>
      </c>
      <c r="E62" s="7" t="s">
        <v>83</v>
      </c>
      <c r="F62" s="8">
        <v>17.207000000000001</v>
      </c>
      <c r="G62" s="50" t="s">
        <v>84</v>
      </c>
      <c r="H62" s="10"/>
      <c r="I62" s="35"/>
      <c r="J62" s="35"/>
      <c r="K62" s="35"/>
      <c r="L62" s="35"/>
      <c r="M62" s="35"/>
      <c r="N62" s="35">
        <v>1</v>
      </c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2">
        <f t="shared" si="0"/>
        <v>1</v>
      </c>
      <c r="AG62" s="47" t="s">
        <v>177</v>
      </c>
    </row>
    <row r="63" spans="1:33" s="12" customFormat="1" x14ac:dyDescent="0.3">
      <c r="A63" s="18" t="s">
        <v>23</v>
      </c>
      <c r="B63" s="8" t="s">
        <v>52</v>
      </c>
      <c r="C63" s="7" t="s">
        <v>98</v>
      </c>
      <c r="D63" s="7" t="s">
        <v>82</v>
      </c>
      <c r="E63" s="7" t="s">
        <v>83</v>
      </c>
      <c r="F63" s="8">
        <v>17.207000000000001</v>
      </c>
      <c r="G63" s="37" t="s">
        <v>35</v>
      </c>
      <c r="H63" s="10"/>
      <c r="I63" s="35"/>
      <c r="J63" s="35"/>
      <c r="K63" s="35"/>
      <c r="L63" s="35"/>
      <c r="M63" s="35"/>
      <c r="N63" s="35"/>
      <c r="O63" s="35"/>
      <c r="P63" s="35"/>
      <c r="Q63" s="35">
        <f>1102737-1</f>
        <v>1102736</v>
      </c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>
        <v>-98002.840000000098</v>
      </c>
      <c r="AD63" s="35"/>
      <c r="AE63" s="35">
        <v>-357136.26</v>
      </c>
      <c r="AF63" s="32">
        <f t="shared" si="0"/>
        <v>647596.89999999991</v>
      </c>
      <c r="AG63" s="47" t="s">
        <v>177</v>
      </c>
    </row>
    <row r="64" spans="1:33" hidden="1" x14ac:dyDescent="0.3">
      <c r="A64" s="18" t="s">
        <v>23</v>
      </c>
      <c r="B64" s="8" t="s">
        <v>54</v>
      </c>
      <c r="C64" s="7" t="s">
        <v>98</v>
      </c>
      <c r="D64" s="7" t="s">
        <v>82</v>
      </c>
      <c r="E64" s="7" t="s">
        <v>83</v>
      </c>
      <c r="F64" s="8">
        <v>17.207000000000001</v>
      </c>
      <c r="G64" s="37" t="s">
        <v>35</v>
      </c>
      <c r="H64" s="10"/>
      <c r="I64" s="35"/>
      <c r="J64" s="35"/>
      <c r="K64" s="35"/>
      <c r="L64" s="35"/>
      <c r="M64" s="35"/>
      <c r="N64" s="35"/>
      <c r="O64" s="35"/>
      <c r="P64" s="35"/>
      <c r="Q64" s="35">
        <v>1</v>
      </c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>
        <v>98002.840000000084</v>
      </c>
      <c r="AD64" s="35"/>
      <c r="AE64" s="35"/>
      <c r="AF64" s="32">
        <f t="shared" si="0"/>
        <v>98003.840000000084</v>
      </c>
      <c r="AG64" s="47" t="s">
        <v>177</v>
      </c>
    </row>
    <row r="65" spans="1:33" x14ac:dyDescent="0.3">
      <c r="A65" s="11" t="s">
        <v>19</v>
      </c>
      <c r="B65" s="8" t="s">
        <v>52</v>
      </c>
      <c r="C65" s="7" t="s">
        <v>98</v>
      </c>
      <c r="D65" s="7" t="s">
        <v>82</v>
      </c>
      <c r="E65" s="7" t="s">
        <v>96</v>
      </c>
      <c r="F65" s="8" t="s">
        <v>97</v>
      </c>
      <c r="G65" s="37" t="s">
        <v>35</v>
      </c>
      <c r="H65" s="10"/>
      <c r="I65" s="35"/>
      <c r="J65" s="35"/>
      <c r="K65" s="35"/>
      <c r="L65" s="35"/>
      <c r="M65" s="35"/>
      <c r="N65" s="35"/>
      <c r="O65" s="35"/>
      <c r="P65" s="35"/>
      <c r="Q65" s="35">
        <f>96843-1</f>
        <v>96842</v>
      </c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>
        <v>-15350.55</v>
      </c>
      <c r="AF65" s="32">
        <f t="shared" si="0"/>
        <v>81491.45</v>
      </c>
      <c r="AG65" s="47" t="s">
        <v>177</v>
      </c>
    </row>
    <row r="66" spans="1:33" hidden="1" x14ac:dyDescent="0.3">
      <c r="A66" s="11" t="s">
        <v>19</v>
      </c>
      <c r="B66" s="8" t="s">
        <v>54</v>
      </c>
      <c r="C66" s="7" t="s">
        <v>98</v>
      </c>
      <c r="D66" s="7" t="s">
        <v>82</v>
      </c>
      <c r="E66" s="7" t="s">
        <v>96</v>
      </c>
      <c r="F66" s="8" t="s">
        <v>97</v>
      </c>
      <c r="G66" s="37" t="s">
        <v>35</v>
      </c>
      <c r="H66" s="10"/>
      <c r="I66" s="35"/>
      <c r="J66" s="35"/>
      <c r="K66" s="35"/>
      <c r="L66" s="35"/>
      <c r="M66" s="35"/>
      <c r="N66" s="35"/>
      <c r="O66" s="35"/>
      <c r="P66" s="35"/>
      <c r="Q66" s="35">
        <v>1</v>
      </c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2">
        <f t="shared" si="0"/>
        <v>1</v>
      </c>
      <c r="AG66" s="47" t="s">
        <v>177</v>
      </c>
    </row>
    <row r="67" spans="1:33" hidden="1" x14ac:dyDescent="0.3">
      <c r="A67" s="38" t="s">
        <v>110</v>
      </c>
      <c r="B67" s="8" t="s">
        <v>52</v>
      </c>
      <c r="C67" s="77" t="s">
        <v>111</v>
      </c>
      <c r="D67" s="77" t="s">
        <v>112</v>
      </c>
      <c r="E67" s="7" t="s">
        <v>113</v>
      </c>
      <c r="F67" s="7" t="s">
        <v>14</v>
      </c>
      <c r="G67" s="37"/>
      <c r="H67" s="10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>
        <v>3296.75</v>
      </c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2">
        <f t="shared" si="0"/>
        <v>3296.75</v>
      </c>
      <c r="AG67" s="47" t="s">
        <v>177</v>
      </c>
    </row>
    <row r="68" spans="1:33" hidden="1" x14ac:dyDescent="0.3">
      <c r="A68" s="38" t="s">
        <v>117</v>
      </c>
      <c r="B68" s="8" t="s">
        <v>52</v>
      </c>
      <c r="C68" s="77" t="s">
        <v>118</v>
      </c>
      <c r="D68" s="77" t="s">
        <v>119</v>
      </c>
      <c r="E68" s="7" t="s">
        <v>120</v>
      </c>
      <c r="F68" s="7" t="s">
        <v>14</v>
      </c>
      <c r="G68" s="37"/>
      <c r="H68" s="10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>
        <v>29982.542640156906</v>
      </c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2">
        <f t="shared" si="0"/>
        <v>29982.542640156906</v>
      </c>
      <c r="AG68" s="47" t="s">
        <v>177</v>
      </c>
    </row>
    <row r="69" spans="1:33" hidden="1" x14ac:dyDescent="0.3">
      <c r="A69" s="11" t="s">
        <v>121</v>
      </c>
      <c r="B69" s="8" t="s">
        <v>52</v>
      </c>
      <c r="C69" s="78" t="s">
        <v>118</v>
      </c>
      <c r="D69" s="78" t="s">
        <v>119</v>
      </c>
      <c r="E69" s="79" t="s">
        <v>120</v>
      </c>
      <c r="F69" s="79" t="s">
        <v>14</v>
      </c>
      <c r="G69" s="80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2">
        <f t="shared" si="0"/>
        <v>29982.542640156906</v>
      </c>
      <c r="AG69" s="47" t="s">
        <v>177</v>
      </c>
    </row>
    <row r="70" spans="1:33" hidden="1" x14ac:dyDescent="0.3">
      <c r="A70" s="38" t="s">
        <v>43</v>
      </c>
      <c r="B70" s="8" t="s">
        <v>50</v>
      </c>
      <c r="C70" s="7" t="s">
        <v>44</v>
      </c>
      <c r="D70" s="7" t="s">
        <v>20</v>
      </c>
      <c r="E70" s="7" t="s">
        <v>21</v>
      </c>
      <c r="F70" s="7">
        <v>10.561</v>
      </c>
      <c r="G70" s="8"/>
      <c r="H70" s="35">
        <v>9861.1899999999951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2">
        <f t="shared" si="0"/>
        <v>9861.1899999999951</v>
      </c>
      <c r="AG70" s="47" t="s">
        <v>177</v>
      </c>
    </row>
    <row r="71" spans="1:33" x14ac:dyDescent="0.3">
      <c r="A71" s="11" t="s">
        <v>126</v>
      </c>
      <c r="B71" s="61" t="s">
        <v>52</v>
      </c>
      <c r="C71" s="21" t="s">
        <v>127</v>
      </c>
      <c r="D71" s="21" t="s">
        <v>128</v>
      </c>
      <c r="E71" s="21" t="s">
        <v>129</v>
      </c>
      <c r="F71" s="7"/>
      <c r="G71" s="8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>
        <f>102592-1</f>
        <v>102591</v>
      </c>
      <c r="W71" s="35"/>
      <c r="X71" s="35"/>
      <c r="Y71" s="35"/>
      <c r="Z71" s="35"/>
      <c r="AA71" s="35"/>
      <c r="AB71" s="35"/>
      <c r="AC71" s="35"/>
      <c r="AD71" s="35"/>
      <c r="AE71" s="35">
        <v>-41828.6</v>
      </c>
      <c r="AF71" s="32">
        <f t="shared" si="0"/>
        <v>60762.400000000001</v>
      </c>
      <c r="AG71" s="47" t="s">
        <v>177</v>
      </c>
    </row>
    <row r="72" spans="1:33" s="76" customFormat="1" hidden="1" x14ac:dyDescent="0.3">
      <c r="A72" s="71" t="s">
        <v>126</v>
      </c>
      <c r="B72" s="74" t="s">
        <v>54</v>
      </c>
      <c r="C72" s="72" t="s">
        <v>127</v>
      </c>
      <c r="D72" s="72" t="s">
        <v>128</v>
      </c>
      <c r="E72" s="72" t="s">
        <v>129</v>
      </c>
      <c r="F72" s="73"/>
      <c r="G72" s="74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>
        <v>1</v>
      </c>
      <c r="W72" s="75"/>
      <c r="X72" s="75"/>
      <c r="Y72" s="75"/>
      <c r="Z72" s="75"/>
      <c r="AA72" s="75"/>
      <c r="AB72" s="75"/>
      <c r="AC72" s="75"/>
      <c r="AD72" s="75"/>
      <c r="AE72" s="75"/>
      <c r="AF72" s="32">
        <f t="shared" si="0"/>
        <v>1</v>
      </c>
    </row>
    <row r="73" spans="1:33" hidden="1" x14ac:dyDescent="0.3">
      <c r="A73" s="64" t="s">
        <v>134</v>
      </c>
      <c r="B73" s="61" t="s">
        <v>52</v>
      </c>
      <c r="C73" s="34" t="s">
        <v>135</v>
      </c>
      <c r="D73" s="34" t="s">
        <v>136</v>
      </c>
      <c r="E73" s="63" t="s">
        <v>137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9"/>
      <c r="AA73" s="39"/>
      <c r="AB73" s="39"/>
      <c r="AC73" s="39"/>
      <c r="AD73" s="39"/>
      <c r="AE73" s="39"/>
      <c r="AF73" s="32">
        <f t="shared" ref="AF73:AF82" si="1">SUM(H73:AE73)</f>
        <v>30584.63</v>
      </c>
    </row>
    <row r="74" spans="1:33" hidden="1" x14ac:dyDescent="0.3">
      <c r="A74" s="65" t="s">
        <v>138</v>
      </c>
      <c r="B74" s="61" t="s">
        <v>52</v>
      </c>
      <c r="C74" s="34" t="s">
        <v>139</v>
      </c>
      <c r="D74" s="34" t="s">
        <v>140</v>
      </c>
      <c r="E74" s="63" t="s">
        <v>141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9"/>
      <c r="AA74" s="39"/>
      <c r="AB74" s="39"/>
      <c r="AC74" s="39"/>
      <c r="AD74" s="39"/>
      <c r="AE74" s="39"/>
      <c r="AF74" s="32">
        <f t="shared" si="1"/>
        <v>22938.47</v>
      </c>
    </row>
    <row r="75" spans="1:33" hidden="1" x14ac:dyDescent="0.3">
      <c r="A75" s="11" t="s">
        <v>143</v>
      </c>
      <c r="B75" s="61" t="s">
        <v>52</v>
      </c>
      <c r="C75" s="34" t="s">
        <v>144</v>
      </c>
      <c r="D75" s="66" t="s">
        <v>145</v>
      </c>
      <c r="E75" s="7" t="s">
        <v>146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9"/>
      <c r="AA75" s="39"/>
      <c r="AB75" s="39"/>
      <c r="AC75" s="39"/>
      <c r="AD75" s="39"/>
      <c r="AE75" s="39"/>
      <c r="AF75" s="32">
        <f t="shared" si="1"/>
        <v>13735</v>
      </c>
    </row>
    <row r="76" spans="1:33" hidden="1" x14ac:dyDescent="0.3">
      <c r="A76" s="11" t="s">
        <v>148</v>
      </c>
      <c r="B76" s="61" t="s">
        <v>52</v>
      </c>
      <c r="C76" s="67" t="s">
        <v>149</v>
      </c>
      <c r="D76" s="67" t="s">
        <v>150</v>
      </c>
      <c r="E76" s="66" t="s">
        <v>151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9"/>
      <c r="AA76" s="39"/>
      <c r="AB76" s="39"/>
      <c r="AC76" s="39"/>
      <c r="AD76" s="39"/>
      <c r="AE76" s="39"/>
      <c r="AF76" s="32">
        <f t="shared" si="1"/>
        <v>2761.34</v>
      </c>
    </row>
    <row r="77" spans="1:33" hidden="1" x14ac:dyDescent="0.3">
      <c r="A77" s="11" t="s">
        <v>157</v>
      </c>
      <c r="B77" s="61" t="s">
        <v>52</v>
      </c>
      <c r="C77" s="68" t="s">
        <v>159</v>
      </c>
      <c r="D77" s="69" t="s">
        <v>160</v>
      </c>
      <c r="E77" s="66" t="s">
        <v>158</v>
      </c>
      <c r="F77" s="7" t="s">
        <v>14</v>
      </c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>
        <v>160.56</v>
      </c>
      <c r="AB77" s="39"/>
      <c r="AC77" s="39"/>
      <c r="AD77" s="39"/>
      <c r="AE77" s="39"/>
      <c r="AF77" s="32">
        <f t="shared" si="1"/>
        <v>160.56</v>
      </c>
    </row>
    <row r="78" spans="1:33" ht="30.75" hidden="1" x14ac:dyDescent="0.3">
      <c r="A78" s="70" t="s">
        <v>164</v>
      </c>
      <c r="B78" s="61" t="s">
        <v>165</v>
      </c>
      <c r="C78" s="7" t="s">
        <v>167</v>
      </c>
      <c r="D78" s="7" t="s">
        <v>20</v>
      </c>
      <c r="E78" s="7" t="s">
        <v>21</v>
      </c>
      <c r="F78" s="7">
        <v>10.561</v>
      </c>
      <c r="G78" s="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>
        <v>13652.319680999999</v>
      </c>
      <c r="AC78" s="39"/>
      <c r="AD78" s="39">
        <v>-13652.32</v>
      </c>
      <c r="AE78" s="39"/>
      <c r="AF78" s="32">
        <f t="shared" si="1"/>
        <v>-3.1900000067253131E-4</v>
      </c>
    </row>
    <row r="79" spans="1:33" hidden="1" x14ac:dyDescent="0.3">
      <c r="A79" s="38" t="s">
        <v>43</v>
      </c>
      <c r="B79" s="61" t="s">
        <v>166</v>
      </c>
      <c r="C79" s="7" t="s">
        <v>167</v>
      </c>
      <c r="D79" s="7" t="s">
        <v>20</v>
      </c>
      <c r="E79" s="7" t="s">
        <v>21</v>
      </c>
      <c r="F79" s="7">
        <v>10.561</v>
      </c>
      <c r="G79" s="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>
        <v>22924.780319000001</v>
      </c>
      <c r="AC79" s="39"/>
      <c r="AD79" s="39">
        <v>-22924.78</v>
      </c>
      <c r="AE79" s="39"/>
      <c r="AF79" s="32">
        <f t="shared" si="1"/>
        <v>3.1900000249152072E-4</v>
      </c>
    </row>
    <row r="80" spans="1:33" x14ac:dyDescent="0.3">
      <c r="A80" s="11"/>
      <c r="B80" s="61"/>
      <c r="C80" s="67"/>
      <c r="D80" s="67"/>
      <c r="E80" s="66"/>
      <c r="F80" s="7"/>
      <c r="G80" s="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2">
        <f t="shared" si="1"/>
        <v>0</v>
      </c>
    </row>
    <row r="81" spans="1:32" x14ac:dyDescent="0.3">
      <c r="A81" s="11"/>
      <c r="B81" s="61"/>
      <c r="C81" s="34"/>
      <c r="D81" s="66"/>
      <c r="E81" s="7"/>
      <c r="F81" s="7"/>
      <c r="G81" s="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2">
        <f t="shared" si="1"/>
        <v>0</v>
      </c>
    </row>
    <row r="82" spans="1:32" x14ac:dyDescent="0.3">
      <c r="A82" s="38"/>
      <c r="B82" s="23"/>
      <c r="C82" s="6"/>
      <c r="D82" s="6"/>
      <c r="E82" s="6"/>
      <c r="F82" s="6"/>
      <c r="G82" s="8"/>
      <c r="H82" s="10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2">
        <f t="shared" si="1"/>
        <v>0</v>
      </c>
    </row>
    <row r="83" spans="1:32" x14ac:dyDescent="0.3">
      <c r="A83" s="11" t="s">
        <v>0</v>
      </c>
      <c r="B83" s="11"/>
      <c r="C83" s="55"/>
      <c r="D83" s="55"/>
      <c r="E83" s="55"/>
      <c r="F83" s="55"/>
      <c r="G83" s="55"/>
      <c r="H83" s="56">
        <f>SUM(H6:H70)</f>
        <v>9861.1899999999951</v>
      </c>
      <c r="I83" s="56">
        <f>SUM(I8:I82)</f>
        <v>2594069</v>
      </c>
      <c r="J83" s="56">
        <f>SUM(J16:J82)</f>
        <v>246148</v>
      </c>
      <c r="K83" s="56">
        <f>SUM(K47:K50)</f>
        <v>559375.12931994896</v>
      </c>
      <c r="L83" s="56">
        <f>SUM(L53:L56)</f>
        <v>0</v>
      </c>
      <c r="M83" s="56">
        <f>SUM(M27:M58)</f>
        <v>95000</v>
      </c>
      <c r="N83" s="56">
        <f>SUM(N23:N62)</f>
        <v>100000</v>
      </c>
      <c r="O83" s="56">
        <f>SUM(O7:O34)</f>
        <v>390254</v>
      </c>
      <c r="P83" s="56">
        <f>SUM(P29:P33)</f>
        <v>642494</v>
      </c>
      <c r="Q83" s="56">
        <f>SUM(Q60:Q69)</f>
        <v>1199580</v>
      </c>
      <c r="R83" s="56">
        <f>SUM(R7:R23)</f>
        <v>1124904</v>
      </c>
      <c r="S83" s="56">
        <f>SUM(S60:S69)</f>
        <v>3296.75</v>
      </c>
      <c r="T83" s="56">
        <f>SUM(T60:T82)</f>
        <v>59965.085280313811</v>
      </c>
      <c r="U83" s="56">
        <f>SUM(U46:U49)</f>
        <v>181500</v>
      </c>
      <c r="V83" s="56">
        <f>SUM(V60:V75)</f>
        <v>102592</v>
      </c>
      <c r="W83" s="56">
        <f>SUM(W73:W74)</f>
        <v>53523.100000000006</v>
      </c>
      <c r="X83" s="56">
        <f>SUM(X75)</f>
        <v>13735</v>
      </c>
      <c r="Y83" s="56">
        <f>SUM(Y60:Y81)</f>
        <v>2761.34</v>
      </c>
      <c r="Z83" s="56">
        <f>SUM(Z46:Z50)</f>
        <v>51857.715625000004</v>
      </c>
      <c r="AA83" s="56">
        <f>SUM(AA75:AA80)</f>
        <v>160.56</v>
      </c>
      <c r="AB83" s="56">
        <f>SUM(AB60:AB80)</f>
        <v>36577.1</v>
      </c>
      <c r="AC83" s="56">
        <f>SUM(AC7:AC82)</f>
        <v>0</v>
      </c>
      <c r="AD83" s="56">
        <f>SUM(AD59:AD80)</f>
        <v>-36577.1</v>
      </c>
      <c r="AE83" s="56"/>
      <c r="AF83" s="32"/>
    </row>
    <row r="84" spans="1:32" x14ac:dyDescent="0.3">
      <c r="A84" s="22"/>
      <c r="B84" s="22"/>
      <c r="C84" s="57"/>
      <c r="D84" s="57"/>
      <c r="E84" s="57"/>
      <c r="F84" s="57"/>
      <c r="G84" s="57"/>
      <c r="H84" s="58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60"/>
    </row>
    <row r="85" spans="1:32" x14ac:dyDescent="0.3">
      <c r="A85" s="12" t="s">
        <v>9</v>
      </c>
    </row>
    <row r="86" spans="1:32" hidden="1" x14ac:dyDescent="0.3">
      <c r="A86" s="12" t="s">
        <v>48</v>
      </c>
    </row>
    <row r="87" spans="1:32" hidden="1" x14ac:dyDescent="0.3">
      <c r="A87" s="22" t="s">
        <v>49</v>
      </c>
    </row>
    <row r="88" spans="1:32" hidden="1" x14ac:dyDescent="0.3">
      <c r="A88" s="12" t="s">
        <v>55</v>
      </c>
    </row>
    <row r="89" spans="1:32" hidden="1" x14ac:dyDescent="0.3">
      <c r="A89" s="22" t="s">
        <v>56</v>
      </c>
    </row>
    <row r="90" spans="1:32" hidden="1" x14ac:dyDescent="0.3">
      <c r="A90" s="12" t="s">
        <v>60</v>
      </c>
    </row>
    <row r="91" spans="1:32" hidden="1" x14ac:dyDescent="0.3">
      <c r="A91" s="22" t="s">
        <v>61</v>
      </c>
    </row>
    <row r="92" spans="1:32" hidden="1" x14ac:dyDescent="0.3">
      <c r="A92" s="12" t="s">
        <v>67</v>
      </c>
    </row>
    <row r="93" spans="1:32" hidden="1" x14ac:dyDescent="0.3">
      <c r="A93" s="22" t="s">
        <v>68</v>
      </c>
    </row>
    <row r="94" spans="1:32" hidden="1" x14ac:dyDescent="0.3">
      <c r="A94" s="12" t="s">
        <v>69</v>
      </c>
    </row>
    <row r="95" spans="1:32" hidden="1" x14ac:dyDescent="0.3">
      <c r="A95" s="22" t="s">
        <v>70</v>
      </c>
    </row>
    <row r="96" spans="1:32" hidden="1" x14ac:dyDescent="0.3">
      <c r="A96" s="12" t="s">
        <v>76</v>
      </c>
    </row>
    <row r="97" spans="1:2" hidden="1" x14ac:dyDescent="0.3">
      <c r="A97" s="12" t="s">
        <v>75</v>
      </c>
    </row>
    <row r="98" spans="1:2" hidden="1" x14ac:dyDescent="0.3">
      <c r="A98" s="12" t="s">
        <v>86</v>
      </c>
    </row>
    <row r="99" spans="1:2" hidden="1" x14ac:dyDescent="0.3">
      <c r="A99" s="22" t="s">
        <v>85</v>
      </c>
    </row>
    <row r="100" spans="1:2" hidden="1" x14ac:dyDescent="0.3">
      <c r="A100" s="12" t="s">
        <v>89</v>
      </c>
    </row>
    <row r="101" spans="1:2" hidden="1" x14ac:dyDescent="0.3">
      <c r="A101" s="22" t="s">
        <v>88</v>
      </c>
    </row>
    <row r="102" spans="1:2" hidden="1" x14ac:dyDescent="0.3">
      <c r="A102" s="12" t="s">
        <v>94</v>
      </c>
      <c r="B102" s="2" t="s">
        <v>95</v>
      </c>
    </row>
    <row r="103" spans="1:2" hidden="1" x14ac:dyDescent="0.3">
      <c r="A103" s="22" t="s">
        <v>92</v>
      </c>
    </row>
    <row r="104" spans="1:2" hidden="1" x14ac:dyDescent="0.3">
      <c r="A104" s="12" t="s">
        <v>101</v>
      </c>
    </row>
    <row r="105" spans="1:2" hidden="1" x14ac:dyDescent="0.3">
      <c r="A105" s="22" t="s">
        <v>100</v>
      </c>
    </row>
    <row r="106" spans="1:2" hidden="1" x14ac:dyDescent="0.3">
      <c r="A106" s="12" t="s">
        <v>105</v>
      </c>
    </row>
    <row r="107" spans="1:2" hidden="1" x14ac:dyDescent="0.3">
      <c r="A107" s="22" t="s">
        <v>106</v>
      </c>
    </row>
    <row r="108" spans="1:2" hidden="1" x14ac:dyDescent="0.3">
      <c r="A108" s="12" t="s">
        <v>108</v>
      </c>
    </row>
    <row r="109" spans="1:2" hidden="1" x14ac:dyDescent="0.3">
      <c r="A109" s="22" t="s">
        <v>109</v>
      </c>
    </row>
    <row r="110" spans="1:2" hidden="1" x14ac:dyDescent="0.3">
      <c r="A110" s="12" t="s">
        <v>114</v>
      </c>
    </row>
    <row r="111" spans="1:2" hidden="1" x14ac:dyDescent="0.3">
      <c r="A111" s="22" t="s">
        <v>115</v>
      </c>
    </row>
    <row r="112" spans="1:2" hidden="1" x14ac:dyDescent="0.3">
      <c r="A112" s="12" t="s">
        <v>123</v>
      </c>
    </row>
    <row r="113" spans="1:1" hidden="1" x14ac:dyDescent="0.3">
      <c r="A113" s="22" t="s">
        <v>124</v>
      </c>
    </row>
    <row r="114" spans="1:1" hidden="1" x14ac:dyDescent="0.3">
      <c r="A114" s="12" t="s">
        <v>130</v>
      </c>
    </row>
    <row r="115" spans="1:1" hidden="1" x14ac:dyDescent="0.3">
      <c r="A115" s="22" t="s">
        <v>131</v>
      </c>
    </row>
    <row r="116" spans="1:1" hidden="1" x14ac:dyDescent="0.3">
      <c r="A116" s="12" t="s">
        <v>133</v>
      </c>
    </row>
    <row r="117" spans="1:1" hidden="1" x14ac:dyDescent="0.3">
      <c r="A117" s="22" t="s">
        <v>109</v>
      </c>
    </row>
    <row r="118" spans="1:1" hidden="1" x14ac:dyDescent="0.3">
      <c r="A118" s="12" t="s">
        <v>147</v>
      </c>
    </row>
    <row r="119" spans="1:1" hidden="1" x14ac:dyDescent="0.3">
      <c r="A119" s="22" t="s">
        <v>109</v>
      </c>
    </row>
    <row r="120" spans="1:1" hidden="1" x14ac:dyDescent="0.3">
      <c r="A120" s="12" t="s">
        <v>152</v>
      </c>
    </row>
    <row r="121" spans="1:1" hidden="1" x14ac:dyDescent="0.3">
      <c r="A121" s="22" t="s">
        <v>109</v>
      </c>
    </row>
    <row r="122" spans="1:1" hidden="1" x14ac:dyDescent="0.3">
      <c r="A122" s="12" t="s">
        <v>155</v>
      </c>
    </row>
    <row r="123" spans="1:1" hidden="1" x14ac:dyDescent="0.3">
      <c r="A123" s="22" t="s">
        <v>124</v>
      </c>
    </row>
    <row r="124" spans="1:1" hidden="1" x14ac:dyDescent="0.3">
      <c r="A124" s="12" t="s">
        <v>161</v>
      </c>
    </row>
    <row r="125" spans="1:1" hidden="1" x14ac:dyDescent="0.3">
      <c r="A125" s="22" t="s">
        <v>109</v>
      </c>
    </row>
    <row r="126" spans="1:1" hidden="1" x14ac:dyDescent="0.3">
      <c r="A126" s="12" t="s">
        <v>163</v>
      </c>
    </row>
    <row r="127" spans="1:1" hidden="1" x14ac:dyDescent="0.3">
      <c r="A127" s="22" t="s">
        <v>49</v>
      </c>
    </row>
    <row r="128" spans="1:1" hidden="1" x14ac:dyDescent="0.3">
      <c r="A128" s="12" t="s">
        <v>169</v>
      </c>
    </row>
    <row r="129" spans="1:1" hidden="1" x14ac:dyDescent="0.3">
      <c r="A129" s="22" t="s">
        <v>170</v>
      </c>
    </row>
    <row r="130" spans="1:1" hidden="1" x14ac:dyDescent="0.3">
      <c r="A130" s="12" t="s">
        <v>172</v>
      </c>
    </row>
    <row r="131" spans="1:1" hidden="1" x14ac:dyDescent="0.3">
      <c r="A131" s="22" t="s">
        <v>173</v>
      </c>
    </row>
    <row r="132" spans="1:1" x14ac:dyDescent="0.3">
      <c r="A132" s="12" t="s">
        <v>175</v>
      </c>
    </row>
    <row r="133" spans="1:1" x14ac:dyDescent="0.3">
      <c r="A133" s="22" t="s">
        <v>176</v>
      </c>
    </row>
    <row r="136" spans="1:1" x14ac:dyDescent="0.3">
      <c r="A136" s="12" t="s">
        <v>39</v>
      </c>
    </row>
    <row r="137" spans="1:1" x14ac:dyDescent="0.3">
      <c r="A137" s="12" t="s">
        <v>42</v>
      </c>
    </row>
    <row r="138" spans="1:1" x14ac:dyDescent="0.3">
      <c r="A138" s="12" t="s">
        <v>40</v>
      </c>
    </row>
    <row r="139" spans="1:1" x14ac:dyDescent="0.3">
      <c r="A139" s="12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2024-10-15T14:24:12Z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