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34E41B9-1830-4151-B62C-53B06C83FA5F}" xr6:coauthVersionLast="47" xr6:coauthVersionMax="47" xr10:uidLastSave="{00000000-0000-0000-0000-000000000000}"/>
  <bookViews>
    <workbookView xWindow="960" yWindow="2520" windowWidth="21600" windowHeight="11385" xr2:uid="{00000000-000D-0000-FFFF-FFFF00000000}"/>
  </bookViews>
  <sheets>
    <sheet name="FALL RIVER" sheetId="2" r:id="rId1"/>
  </sheets>
  <definedNames>
    <definedName name="_xlnm.Print_Area" localSheetId="0">'FALL RIVER'!$A$1:$F$68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3" i="2" l="1"/>
  <c r="U62" i="2"/>
  <c r="T66" i="2"/>
  <c r="S66" i="2"/>
  <c r="U61" i="2"/>
  <c r="R43" i="2"/>
  <c r="U43" i="2" s="1"/>
  <c r="R41" i="2"/>
  <c r="U41" i="2" s="1"/>
  <c r="U42" i="2"/>
  <c r="U44" i="2"/>
  <c r="U45" i="2"/>
  <c r="U59" i="2"/>
  <c r="U60" i="2"/>
  <c r="Q58" i="2"/>
  <c r="U58" i="2" s="1"/>
  <c r="U9" i="2"/>
  <c r="P66" i="2"/>
  <c r="U38" i="2"/>
  <c r="O37" i="2"/>
  <c r="O66" i="2" s="1"/>
  <c r="N66" i="2"/>
  <c r="U55" i="2"/>
  <c r="U54" i="2"/>
  <c r="U47" i="2"/>
  <c r="U46" i="2"/>
  <c r="U8" i="2"/>
  <c r="M66" i="2"/>
  <c r="L66" i="2"/>
  <c r="U14" i="2"/>
  <c r="U28" i="2"/>
  <c r="K27" i="2"/>
  <c r="U27" i="2" s="1"/>
  <c r="J39" i="2"/>
  <c r="U39" i="2" s="1"/>
  <c r="U40" i="2"/>
  <c r="U36" i="2"/>
  <c r="I35" i="2"/>
  <c r="I66" i="2" s="1"/>
  <c r="R66" i="2" l="1"/>
  <c r="Q66" i="2"/>
  <c r="U37" i="2"/>
  <c r="K66" i="2"/>
  <c r="U35" i="2"/>
  <c r="J66" i="2"/>
  <c r="H66" i="2"/>
</calcChain>
</file>

<file path=xl/sharedStrings.xml><?xml version="1.0" encoding="utf-8"?>
<sst xmlns="http://schemas.openxmlformats.org/spreadsheetml/2006/main" count="221" uniqueCount="128">
  <si>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</si>
  <si>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</si>
  <si>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</si>
  <si>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</si>
  <si>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</si>
  <si>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</si>
  <si>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</si>
  <si>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</si>
  <si>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</si>
  <si>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</si>
  <si>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</si>
  <si>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</si>
  <si>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</si>
  <si>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</si>
  <si>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</si>
  <si>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</si>
  <si>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</si>
  <si>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</si>
  <si>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</si>
  <si>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</si>
  <si>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</si>
  <si>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</si>
  <si>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</si>
  <si>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</si>
  <si>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</si>
  <si>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</si>
  <si>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</si>
  <si>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</si>
  <si>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</si>
  <si>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</si>
  <si>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</si>
  <si>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</si>
  <si>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</si>
  <si>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</si>
  <si>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</si>
  <si>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</si>
  <si>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</si>
  <si>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</si>
  <si>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</si>
  <si>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</si>
  <si>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</si>
  <si>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</si>
  <si>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</si>
  <si>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</si>
  <si>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</si>
  <si>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</si>
  <si>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</si>
  <si>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</si>
  <si>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</si>
  <si>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</si>
  <si>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</si>
  <si>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</si>
  <si>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</si>
  <si>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</si>
  <si>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</si>
  <si>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</si>
  <si>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</si>
  <si>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</si>
  <si>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</si>
  <si>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</si>
  <si>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</si>
  <si>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</si>
  <si>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</si>
  <si>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</si>
  <si>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</si>
  <si>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</si>
  <si>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</si>
  <si>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</si>
  <si>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</si>
  <si>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</si>
  <si>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</si>
  <si>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</si>
  <si>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</si>
  <si>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</si>
  <si>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</si>
  <si>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</si>
  <si>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</si>
  <si>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</si>
  <si>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</si>
  <si>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</si>
  <si>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</si>
  <si>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</si>
  <si>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</si>
  <si>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</si>
  <si>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</si>
  <si>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</si>
  <si>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</si>
  <si>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</si>
  <si>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</si>
  <si>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</si>
  <si>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</si>
  <si>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</si>
  <si>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</si>
  <si>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</si>
  <si>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</si>
  <si>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</si>
  <si>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</si>
  <si>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</si>
  <si>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</si>
  <si>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</si>
  <si>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</si>
  <si>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</si>
  <si>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</si>
  <si>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</si>
  <si>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</si>
  <si>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</si>
  <si>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</si>
  <si>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</si>
  <si>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</si>
  <si>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</si>
  <si>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</si>
  <si>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</si>
  <si>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</si>
  <si>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</si>
  <si>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</si>
  <si>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</si>
  <si>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</si>
  <si>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</si>
  <si>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</si>
  <si>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</si>
  <si>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</si>
  <si>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</si>
  <si>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</si>
  <si>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</si>
  <si>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</si>
  <si>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2, 2024</t>
  </si>
  <si>
    <t>TO ADD DTA WPP FUNDS</t>
  </si>
  <si>
    <t>BUDGET #12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</si>
</sst>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"/>
  <sheetViews>
    <sheetView tabSelected="1" zoomScale="120" zoomScaleNormal="120" workbookViewId="0">
      <selection activeCell="A5" sqref="A5"/>
    </sheetView>
  </sheetViews>
  <sheetFormatPr defaultColWidth="9.140625" defaultRowHeight="13.5" x14ac:dyDescent="0.25"/>
  <cols>
    <col min="1" max="1" width="49.5703125" style="3" customWidth="1"/>
    <col min="2" max="2" width="30.5703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8.140625" style="2" customWidth="1"/>
    <col min="8" max="8" width="18.5703125" style="2" hidden="1" customWidth="1"/>
    <col min="9" max="19" width="18" style="2" hidden="1" customWidth="1"/>
    <col min="20" max="20" width="18" style="2" customWidth="1"/>
    <col min="21" max="21" width="13.85546875" style="3" hidden="1" customWidth="1"/>
    <col min="22" max="22" width="13.28515625" style="3" bestFit="1" customWidth="1"/>
    <col min="23" max="16384" width="9.140625" style="3"/>
  </cols>
  <sheetData>
    <row r="1" spans="1:21" ht="20.25" x14ac:dyDescent="0.3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1" ht="20.25" x14ac:dyDescent="0.3">
      <c r="A2" s="38" t="s">
        <v>7</v>
      </c>
      <c r="B2" s="6"/>
      <c r="C2" s="6"/>
      <c r="D2" s="6"/>
      <c r="E2" s="7"/>
      <c r="F2" s="7"/>
      <c r="G2" s="7"/>
    </row>
    <row r="3" spans="1:21" ht="20.25" x14ac:dyDescent="0.3">
      <c r="A3" s="4" t="s">
        <v>12</v>
      </c>
      <c r="C3" s="1"/>
    </row>
    <row r="4" spans="1:21" ht="21" thickBot="1" x14ac:dyDescent="0.35">
      <c r="A4" s="4"/>
      <c r="B4" s="5"/>
      <c r="C4" s="1"/>
    </row>
    <row r="5" spans="1:21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61" t="s">
        <v>108</v>
      </c>
      <c r="S5" s="61" t="s">
        <v>113</v>
      </c>
      <c r="T5" s="61" t="s">
        <v>127</v>
      </c>
      <c r="U5" s="8" t="s">
        <v>6</v>
      </c>
    </row>
    <row r="6" spans="1:21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</row>
    <row r="7" spans="1:21" s="9" customFormat="1" ht="16.5" hidden="1" x14ac:dyDescent="0.3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1"/>
    </row>
    <row r="8" spans="1:21" s="9" customFormat="1" ht="16.5" hidden="1" x14ac:dyDescent="0.3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6">
        <v>95000</v>
      </c>
      <c r="N8" s="76"/>
      <c r="O8" s="76"/>
      <c r="P8" s="76"/>
      <c r="Q8" s="76"/>
      <c r="R8" s="76"/>
      <c r="S8" s="76"/>
      <c r="T8" s="76"/>
      <c r="U8" s="52">
        <f>SUM(M8)</f>
        <v>95000</v>
      </c>
    </row>
    <row r="9" spans="1:21" s="9" customFormat="1" ht="17.25" hidden="1" thickBot="1" x14ac:dyDescent="0.35">
      <c r="A9" s="44" t="s">
        <v>15</v>
      </c>
      <c r="B9" s="74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6"/>
      <c r="N9" s="76"/>
      <c r="O9" s="76"/>
      <c r="P9" s="76">
        <v>394555</v>
      </c>
      <c r="Q9" s="76"/>
      <c r="R9" s="76"/>
      <c r="S9" s="76"/>
      <c r="T9" s="76"/>
      <c r="U9" s="52">
        <f>SUM(P9)</f>
        <v>394555</v>
      </c>
    </row>
    <row r="10" spans="1:21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6"/>
      <c r="N10" s="76"/>
      <c r="O10" s="76"/>
      <c r="P10" s="76"/>
      <c r="Q10" s="76"/>
      <c r="R10" s="76"/>
      <c r="S10" s="76"/>
      <c r="T10" s="76"/>
      <c r="U10" s="52"/>
    </row>
    <row r="11" spans="1:21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6"/>
      <c r="N11" s="76"/>
      <c r="O11" s="76"/>
      <c r="P11" s="76"/>
      <c r="Q11" s="76"/>
      <c r="R11" s="76"/>
      <c r="S11" s="76"/>
      <c r="T11" s="76"/>
      <c r="U11" s="52"/>
    </row>
    <row r="12" spans="1:21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6"/>
      <c r="N12" s="76"/>
      <c r="O12" s="76"/>
      <c r="P12" s="76"/>
      <c r="Q12" s="76"/>
      <c r="R12" s="76"/>
      <c r="S12" s="76"/>
      <c r="T12" s="76"/>
      <c r="U12" s="52"/>
    </row>
    <row r="13" spans="1:21" s="9" customFormat="1" ht="16.5" hidden="1" x14ac:dyDescent="0.3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6"/>
      <c r="M13" s="76"/>
      <c r="N13" s="76"/>
      <c r="O13" s="76"/>
      <c r="P13" s="76"/>
      <c r="Q13" s="76"/>
      <c r="R13" s="76"/>
      <c r="S13" s="76"/>
      <c r="T13" s="76"/>
      <c r="U13" s="52"/>
    </row>
    <row r="14" spans="1:21" s="9" customFormat="1" ht="16.5" hidden="1" x14ac:dyDescent="0.3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6">
        <v>29948</v>
      </c>
      <c r="M14" s="76"/>
      <c r="N14" s="76"/>
      <c r="O14" s="76"/>
      <c r="P14" s="76"/>
      <c r="Q14" s="76"/>
      <c r="R14" s="76"/>
      <c r="S14" s="76"/>
      <c r="T14" s="76"/>
      <c r="U14" s="52">
        <f>SUM(L14)</f>
        <v>29948</v>
      </c>
    </row>
    <row r="15" spans="1:21" s="9" customFormat="1" ht="16.5" hidden="1" x14ac:dyDescent="0.3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6"/>
      <c r="M15" s="76"/>
      <c r="N15" s="76"/>
      <c r="O15" s="76"/>
      <c r="P15" s="76"/>
      <c r="Q15" s="76"/>
      <c r="R15" s="76"/>
      <c r="S15" s="76"/>
      <c r="T15" s="76"/>
      <c r="U15" s="52"/>
    </row>
    <row r="16" spans="1:21" s="9" customFormat="1" ht="16.5" hidden="1" x14ac:dyDescent="0.3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6"/>
      <c r="M16" s="76"/>
      <c r="N16" s="76"/>
      <c r="O16" s="76"/>
      <c r="P16" s="76"/>
      <c r="Q16" s="76"/>
      <c r="R16" s="76"/>
      <c r="S16" s="76"/>
      <c r="T16" s="76"/>
      <c r="U16" s="52"/>
    </row>
    <row r="17" spans="1:21" s="9" customFormat="1" ht="16.5" hidden="1" x14ac:dyDescent="0.3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6"/>
      <c r="M17" s="76"/>
      <c r="N17" s="76"/>
      <c r="O17" s="76"/>
      <c r="P17" s="76"/>
      <c r="Q17" s="76"/>
      <c r="R17" s="76"/>
      <c r="S17" s="76"/>
      <c r="T17" s="76"/>
      <c r="U17" s="52"/>
    </row>
    <row r="18" spans="1:21" s="9" customFormat="1" ht="16.5" hidden="1" x14ac:dyDescent="0.3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6"/>
      <c r="M18" s="76"/>
      <c r="N18" s="76"/>
      <c r="O18" s="76"/>
      <c r="P18" s="76"/>
      <c r="Q18" s="76"/>
      <c r="R18" s="76"/>
      <c r="S18" s="76"/>
      <c r="T18" s="76"/>
      <c r="U18" s="52"/>
    </row>
    <row r="19" spans="1:21" s="9" customFormat="1" ht="16.5" hidden="1" x14ac:dyDescent="0.3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6"/>
      <c r="M19" s="76"/>
      <c r="N19" s="76"/>
      <c r="O19" s="76"/>
      <c r="P19" s="76"/>
      <c r="Q19" s="76"/>
      <c r="R19" s="76"/>
      <c r="S19" s="76"/>
      <c r="T19" s="76"/>
      <c r="U19" s="52"/>
    </row>
    <row r="20" spans="1:21" s="9" customFormat="1" ht="16.5" hidden="1" x14ac:dyDescent="0.3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6"/>
      <c r="M20" s="76"/>
      <c r="N20" s="76"/>
      <c r="O20" s="76"/>
      <c r="P20" s="76"/>
      <c r="Q20" s="76"/>
      <c r="R20" s="76"/>
      <c r="S20" s="76"/>
      <c r="T20" s="76"/>
      <c r="U20" s="52"/>
    </row>
    <row r="21" spans="1:21" s="9" customFormat="1" ht="16.5" hidden="1" x14ac:dyDescent="0.3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6"/>
      <c r="M21" s="76"/>
      <c r="N21" s="76"/>
      <c r="O21" s="76"/>
      <c r="P21" s="76"/>
      <c r="Q21" s="76"/>
      <c r="R21" s="76"/>
      <c r="S21" s="76"/>
      <c r="T21" s="76"/>
      <c r="U21" s="52"/>
    </row>
    <row r="22" spans="1:21" s="9" customFormat="1" ht="16.5" hidden="1" x14ac:dyDescent="0.3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6"/>
      <c r="M22" s="76"/>
      <c r="N22" s="76"/>
      <c r="O22" s="76"/>
      <c r="P22" s="76"/>
      <c r="Q22" s="76"/>
      <c r="R22" s="76"/>
      <c r="S22" s="76"/>
      <c r="T22" s="76"/>
      <c r="U22" s="52"/>
    </row>
    <row r="23" spans="1:21" s="9" customFormat="1" ht="16.5" hidden="1" x14ac:dyDescent="0.3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6"/>
      <c r="M23" s="76"/>
      <c r="N23" s="76"/>
      <c r="O23" s="76"/>
      <c r="P23" s="76"/>
      <c r="Q23" s="76"/>
      <c r="R23" s="76"/>
      <c r="S23" s="76"/>
      <c r="T23" s="76"/>
      <c r="U23" s="52"/>
    </row>
    <row r="24" spans="1:21" s="9" customFormat="1" ht="16.5" hidden="1" x14ac:dyDescent="0.3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6"/>
      <c r="M24" s="76"/>
      <c r="N24" s="76"/>
      <c r="O24" s="76"/>
      <c r="P24" s="76"/>
      <c r="Q24" s="76"/>
      <c r="R24" s="76"/>
      <c r="S24" s="76"/>
      <c r="T24" s="76"/>
      <c r="U24" s="52"/>
    </row>
    <row r="25" spans="1:21" s="9" customFormat="1" ht="16.5" hidden="1" x14ac:dyDescent="0.3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6"/>
      <c r="M25" s="76"/>
      <c r="N25" s="76"/>
      <c r="O25" s="76"/>
      <c r="P25" s="76"/>
      <c r="Q25" s="76"/>
      <c r="R25" s="76"/>
      <c r="S25" s="76"/>
      <c r="T25" s="76"/>
      <c r="U25" s="52"/>
    </row>
    <row r="26" spans="1:21" s="9" customFormat="1" ht="16.5" hidden="1" x14ac:dyDescent="0.3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6"/>
      <c r="M26" s="76"/>
      <c r="N26" s="76"/>
      <c r="O26" s="76"/>
      <c r="P26" s="76"/>
      <c r="Q26" s="76"/>
      <c r="R26" s="76"/>
      <c r="S26" s="76"/>
      <c r="T26" s="76"/>
      <c r="U26" s="52"/>
    </row>
    <row r="27" spans="1:21" s="9" customFormat="1" ht="16.5" hidden="1" x14ac:dyDescent="0.3">
      <c r="A27" s="62" t="s">
        <v>68</v>
      </c>
      <c r="B27" s="74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78" t="s">
        <v>70</v>
      </c>
      <c r="H27" s="41"/>
      <c r="I27" s="41"/>
      <c r="J27" s="41"/>
      <c r="K27" s="76">
        <f>100000-1</f>
        <v>99999</v>
      </c>
      <c r="L27" s="76"/>
      <c r="M27" s="76"/>
      <c r="N27" s="76"/>
      <c r="O27" s="76"/>
      <c r="P27" s="76"/>
      <c r="Q27" s="76"/>
      <c r="R27" s="76"/>
      <c r="S27" s="76"/>
      <c r="T27" s="76"/>
      <c r="U27" s="52">
        <f>SUM(K27)</f>
        <v>99999</v>
      </c>
    </row>
    <row r="28" spans="1:21" s="9" customFormat="1" ht="16.5" hidden="1" x14ac:dyDescent="0.3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78" t="s">
        <v>70</v>
      </c>
      <c r="H28" s="41"/>
      <c r="I28" s="41"/>
      <c r="J28" s="41"/>
      <c r="K28" s="76">
        <v>1</v>
      </c>
      <c r="L28" s="76"/>
      <c r="M28" s="76"/>
      <c r="N28" s="76"/>
      <c r="O28" s="76"/>
      <c r="P28" s="76"/>
      <c r="Q28" s="76"/>
      <c r="R28" s="76"/>
      <c r="S28" s="76"/>
      <c r="T28" s="76"/>
      <c r="U28" s="52">
        <f>SUM(K28)</f>
        <v>1</v>
      </c>
    </row>
    <row r="29" spans="1:21" s="9" customFormat="1" ht="16.5" hidden="1" x14ac:dyDescent="0.3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52"/>
    </row>
    <row r="30" spans="1:21" s="9" customFormat="1" ht="16.5" hidden="1" x14ac:dyDescent="0.3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52"/>
    </row>
    <row r="31" spans="1:21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52"/>
    </row>
    <row r="32" spans="1:21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52"/>
    </row>
    <row r="33" spans="1:22" s="9" customFormat="1" ht="16.5" hidden="1" x14ac:dyDescent="0.3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52"/>
    </row>
    <row r="34" spans="1:22" s="9" customFormat="1" ht="16.5" hidden="1" x14ac:dyDescent="0.3">
      <c r="A34" s="10" t="s">
        <v>54</v>
      </c>
      <c r="B34" s="11"/>
      <c r="C34" s="35"/>
      <c r="D34" s="35"/>
      <c r="E34" s="36"/>
      <c r="F34" s="10"/>
      <c r="G34" s="10"/>
      <c r="H34" s="41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52"/>
    </row>
    <row r="35" spans="1:22" s="9" customFormat="1" ht="16.5" hidden="1" x14ac:dyDescent="0.3">
      <c r="A35" s="63" t="s">
        <v>55</v>
      </c>
      <c r="B35" s="74" t="s">
        <v>56</v>
      </c>
      <c r="C35" s="75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6">
        <f>1020120-1</f>
        <v>1020119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52">
        <f>SUM(I35)</f>
        <v>1020119</v>
      </c>
    </row>
    <row r="36" spans="1:22" s="9" customFormat="1" ht="16.5" hidden="1" x14ac:dyDescent="0.3">
      <c r="A36" s="63" t="s">
        <v>55</v>
      </c>
      <c r="B36" s="11" t="s">
        <v>58</v>
      </c>
      <c r="C36" s="75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6">
        <v>1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52">
        <f>SUM(I36)</f>
        <v>1</v>
      </c>
    </row>
    <row r="37" spans="1:22" s="9" customFormat="1" ht="16.5" hidden="1" x14ac:dyDescent="0.3">
      <c r="A37" s="42" t="s">
        <v>96</v>
      </c>
      <c r="B37" s="74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6"/>
      <c r="J37" s="76"/>
      <c r="K37" s="76"/>
      <c r="L37" s="76"/>
      <c r="M37" s="76"/>
      <c r="N37" s="76"/>
      <c r="O37" s="76">
        <f>194222-1</f>
        <v>194221</v>
      </c>
      <c r="P37" s="76"/>
      <c r="Q37" s="76"/>
      <c r="R37" s="76"/>
      <c r="S37" s="76"/>
      <c r="T37" s="76"/>
      <c r="U37" s="52">
        <f>SUM(O37)</f>
        <v>194221</v>
      </c>
    </row>
    <row r="38" spans="1:22" s="9" customFormat="1" ht="16.5" hidden="1" x14ac:dyDescent="0.3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6"/>
      <c r="J38" s="76"/>
      <c r="K38" s="76"/>
      <c r="L38" s="76"/>
      <c r="M38" s="76"/>
      <c r="N38" s="76"/>
      <c r="O38" s="76">
        <v>1</v>
      </c>
      <c r="P38" s="76"/>
      <c r="Q38" s="76"/>
      <c r="R38" s="76"/>
      <c r="S38" s="76"/>
      <c r="T38" s="76"/>
      <c r="U38" s="52">
        <f>SUM(O38)</f>
        <v>1</v>
      </c>
    </row>
    <row r="39" spans="1:22" s="9" customFormat="1" ht="16.5" hidden="1" x14ac:dyDescent="0.3">
      <c r="A39" s="42" t="s">
        <v>62</v>
      </c>
      <c r="B39" s="74" t="s">
        <v>56</v>
      </c>
      <c r="C39" s="75" t="s">
        <v>63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6"/>
      <c r="J39" s="76">
        <f>187234-1</f>
        <v>187233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52">
        <f>SUM(J39)</f>
        <v>187233</v>
      </c>
    </row>
    <row r="40" spans="1:22" s="9" customFormat="1" ht="16.5" hidden="1" x14ac:dyDescent="0.3">
      <c r="A40" s="42" t="s">
        <v>62</v>
      </c>
      <c r="B40" s="11" t="s">
        <v>58</v>
      </c>
      <c r="C40" s="75" t="s">
        <v>63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6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52">
        <f t="shared" ref="U40" si="0">SUM(J40)</f>
        <v>1</v>
      </c>
    </row>
    <row r="41" spans="1:22" s="9" customFormat="1" ht="16.5" hidden="1" x14ac:dyDescent="0.3">
      <c r="A41" s="42" t="s">
        <v>96</v>
      </c>
      <c r="B41" s="79" t="s">
        <v>56</v>
      </c>
      <c r="C41" s="10" t="s">
        <v>111</v>
      </c>
      <c r="D41" s="10" t="s">
        <v>28</v>
      </c>
      <c r="E41" s="10">
        <v>6502</v>
      </c>
      <c r="F41" s="10">
        <v>17.257999999999999</v>
      </c>
      <c r="G41" s="80" t="s">
        <v>38</v>
      </c>
      <c r="H41" s="41"/>
      <c r="I41" s="76"/>
      <c r="J41" s="76"/>
      <c r="K41" s="76"/>
      <c r="L41" s="76"/>
      <c r="M41" s="76"/>
      <c r="N41" s="76"/>
      <c r="O41" s="76"/>
      <c r="P41" s="76"/>
      <c r="Q41" s="76"/>
      <c r="R41" s="76">
        <f>793309-1</f>
        <v>793308</v>
      </c>
      <c r="S41" s="76"/>
      <c r="T41" s="76"/>
      <c r="U41" s="52">
        <f>SUM(Q41:R41)</f>
        <v>793308</v>
      </c>
    </row>
    <row r="42" spans="1:22" s="9" customFormat="1" ht="16.5" hidden="1" x14ac:dyDescent="0.3">
      <c r="A42" s="42" t="s">
        <v>96</v>
      </c>
      <c r="B42" s="11" t="s">
        <v>58</v>
      </c>
      <c r="C42" s="10" t="s">
        <v>111</v>
      </c>
      <c r="D42" s="10" t="s">
        <v>28</v>
      </c>
      <c r="E42" s="10">
        <v>6502</v>
      </c>
      <c r="F42" s="10">
        <v>17.257999999999999</v>
      </c>
      <c r="G42" s="80" t="s">
        <v>38</v>
      </c>
      <c r="H42" s="41"/>
      <c r="I42" s="76"/>
      <c r="J42" s="76"/>
      <c r="K42" s="76"/>
      <c r="L42" s="76"/>
      <c r="M42" s="76"/>
      <c r="N42" s="76"/>
      <c r="O42" s="76"/>
      <c r="P42" s="76"/>
      <c r="Q42" s="76"/>
      <c r="R42" s="76">
        <v>1</v>
      </c>
      <c r="S42" s="76"/>
      <c r="T42" s="76"/>
      <c r="U42" s="52">
        <f t="shared" ref="U42:U45" si="1">SUM(Q42:R42)</f>
        <v>1</v>
      </c>
    </row>
    <row r="43" spans="1:22" s="9" customFormat="1" ht="16.5" hidden="1" x14ac:dyDescent="0.3">
      <c r="A43" s="37" t="s">
        <v>62</v>
      </c>
      <c r="B43" s="79" t="s">
        <v>56</v>
      </c>
      <c r="C43" s="59" t="s">
        <v>112</v>
      </c>
      <c r="D43" s="10" t="s">
        <v>25</v>
      </c>
      <c r="E43" s="10">
        <v>6503</v>
      </c>
      <c r="F43" s="10">
        <v>17.277999999999999</v>
      </c>
      <c r="G43" s="80" t="s">
        <v>38</v>
      </c>
      <c r="H43" s="41"/>
      <c r="I43" s="76"/>
      <c r="J43" s="76"/>
      <c r="K43" s="76"/>
      <c r="L43" s="76"/>
      <c r="M43" s="76"/>
      <c r="N43" s="76"/>
      <c r="O43" s="76"/>
      <c r="P43" s="76"/>
      <c r="Q43" s="76"/>
      <c r="R43" s="76">
        <f>680972-1</f>
        <v>680971</v>
      </c>
      <c r="S43" s="76"/>
      <c r="T43" s="76"/>
      <c r="U43" s="52">
        <f t="shared" si="1"/>
        <v>680971</v>
      </c>
    </row>
    <row r="44" spans="1:22" s="9" customFormat="1" ht="16.5" hidden="1" x14ac:dyDescent="0.3">
      <c r="A44" s="37" t="s">
        <v>62</v>
      </c>
      <c r="B44" s="11" t="s">
        <v>58</v>
      </c>
      <c r="C44" s="59" t="s">
        <v>112</v>
      </c>
      <c r="D44" s="10" t="s">
        <v>25</v>
      </c>
      <c r="E44" s="10">
        <v>6503</v>
      </c>
      <c r="F44" s="10">
        <v>17.277999999999999</v>
      </c>
      <c r="G44" s="80" t="s">
        <v>38</v>
      </c>
      <c r="H44" s="41"/>
      <c r="I44" s="76"/>
      <c r="J44" s="76"/>
      <c r="K44" s="76"/>
      <c r="L44" s="76"/>
      <c r="M44" s="76"/>
      <c r="N44" s="76"/>
      <c r="O44" s="76"/>
      <c r="P44" s="76"/>
      <c r="Q44" s="76"/>
      <c r="R44" s="76">
        <v>1</v>
      </c>
      <c r="S44" s="76"/>
      <c r="T44" s="76"/>
      <c r="U44" s="52">
        <f t="shared" si="1"/>
        <v>1</v>
      </c>
    </row>
    <row r="45" spans="1:22" s="9" customFormat="1" ht="16.5" hidden="1" x14ac:dyDescent="0.3">
      <c r="A45" s="37"/>
      <c r="B45" s="11"/>
      <c r="C45" s="49"/>
      <c r="D45" s="10"/>
      <c r="E45" s="11"/>
      <c r="F45" s="10"/>
      <c r="G45" s="10"/>
      <c r="H45" s="41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52">
        <f t="shared" si="1"/>
        <v>0</v>
      </c>
    </row>
    <row r="46" spans="1:22" s="9" customFormat="1" ht="16.5" hidden="1" x14ac:dyDescent="0.3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78" t="s">
        <v>38</v>
      </c>
      <c r="H46" s="41"/>
      <c r="I46" s="76"/>
      <c r="J46" s="76"/>
      <c r="K46" s="76"/>
      <c r="L46" s="76"/>
      <c r="M46" s="76"/>
      <c r="N46" s="76">
        <v>69999</v>
      </c>
      <c r="O46" s="76"/>
      <c r="P46" s="76"/>
      <c r="Q46" s="76"/>
      <c r="R46" s="76"/>
      <c r="S46" s="76"/>
      <c r="T46" s="76"/>
      <c r="U46" s="52">
        <f>SUM(N46)</f>
        <v>69999</v>
      </c>
      <c r="V46" s="54"/>
    </row>
    <row r="47" spans="1:22" s="9" customFormat="1" ht="16.5" hidden="1" x14ac:dyDescent="0.3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78" t="s">
        <v>38</v>
      </c>
      <c r="H47" s="41"/>
      <c r="I47" s="76"/>
      <c r="J47" s="76"/>
      <c r="K47" s="76"/>
      <c r="L47" s="76"/>
      <c r="M47" s="76"/>
      <c r="N47" s="76">
        <v>1</v>
      </c>
      <c r="O47" s="76"/>
      <c r="P47" s="76"/>
      <c r="Q47" s="76"/>
      <c r="R47" s="76"/>
      <c r="S47" s="76"/>
      <c r="T47" s="76"/>
      <c r="U47" s="52">
        <f>SUM(N47)</f>
        <v>1</v>
      </c>
    </row>
    <row r="48" spans="1:22" s="9" customFormat="1" ht="16.5" hidden="1" x14ac:dyDescent="0.3">
      <c r="A48" s="37"/>
      <c r="B48" s="11"/>
      <c r="C48" s="56"/>
      <c r="D48" s="10"/>
      <c r="E48" s="11"/>
      <c r="F48" s="10"/>
      <c r="G48" s="10"/>
      <c r="H48" s="41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52"/>
    </row>
    <row r="49" spans="1:21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52"/>
    </row>
    <row r="50" spans="1:21" s="9" customFormat="1" ht="16.5" hidden="1" x14ac:dyDescent="0.3">
      <c r="A50" s="37"/>
      <c r="B50" s="55"/>
      <c r="C50" s="49"/>
      <c r="D50" s="10"/>
      <c r="E50" s="11"/>
      <c r="F50" s="10"/>
      <c r="G50" s="10"/>
      <c r="H50" s="41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52"/>
    </row>
    <row r="51" spans="1:21" s="9" customFormat="1" ht="16.5" x14ac:dyDescent="0.3">
      <c r="A51" s="37"/>
      <c r="B51" s="11"/>
      <c r="C51" s="10"/>
      <c r="D51" s="10"/>
      <c r="E51" s="11"/>
      <c r="F51" s="10"/>
      <c r="G51" s="10"/>
      <c r="H51" s="41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52"/>
    </row>
    <row r="52" spans="1:21" s="9" customFormat="1" ht="16.5" x14ac:dyDescent="0.3">
      <c r="A52" s="27" t="s">
        <v>8</v>
      </c>
      <c r="B52" s="11"/>
      <c r="C52" s="35"/>
      <c r="D52" s="35"/>
      <c r="E52" s="35"/>
      <c r="F52" s="10"/>
      <c r="G52" s="10"/>
      <c r="H52" s="41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52"/>
    </row>
    <row r="53" spans="1:21" s="9" customFormat="1" ht="16.5" x14ac:dyDescent="0.3">
      <c r="A53" s="10" t="s">
        <v>48</v>
      </c>
      <c r="B53" s="11"/>
      <c r="C53" s="35"/>
      <c r="D53" s="35"/>
      <c r="E53" s="35"/>
      <c r="F53" s="10"/>
      <c r="G53" s="10"/>
      <c r="H53" s="41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52"/>
    </row>
    <row r="54" spans="1:21" s="9" customFormat="1" ht="16.5" hidden="1" x14ac:dyDescent="0.3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0" t="s">
        <v>91</v>
      </c>
      <c r="H54" s="41"/>
      <c r="I54" s="76"/>
      <c r="J54" s="76"/>
      <c r="K54" s="76"/>
      <c r="L54" s="76"/>
      <c r="M54" s="76"/>
      <c r="N54" s="76">
        <v>29999</v>
      </c>
      <c r="O54" s="76"/>
      <c r="P54" s="76"/>
      <c r="Q54" s="76"/>
      <c r="R54" s="76"/>
      <c r="S54" s="76"/>
      <c r="T54" s="76"/>
      <c r="U54" s="52">
        <f>SUM(N54)</f>
        <v>29999</v>
      </c>
    </row>
    <row r="55" spans="1:21" s="9" customFormat="1" ht="16.5" hidden="1" x14ac:dyDescent="0.3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0" t="s">
        <v>91</v>
      </c>
      <c r="H55" s="41"/>
      <c r="I55" s="76"/>
      <c r="J55" s="76"/>
      <c r="K55" s="76"/>
      <c r="L55" s="76"/>
      <c r="M55" s="76"/>
      <c r="N55" s="76">
        <v>1</v>
      </c>
      <c r="O55" s="76"/>
      <c r="P55" s="76"/>
      <c r="Q55" s="76"/>
      <c r="R55" s="76"/>
      <c r="S55" s="76"/>
      <c r="T55" s="76"/>
      <c r="U55" s="52">
        <f>SUM(N55)</f>
        <v>1</v>
      </c>
    </row>
    <row r="56" spans="1:21" s="9" customFormat="1" ht="16.5" hidden="1" x14ac:dyDescent="0.3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52"/>
    </row>
    <row r="57" spans="1:21" s="9" customFormat="1" ht="16.5" hidden="1" x14ac:dyDescent="0.3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52"/>
    </row>
    <row r="58" spans="1:21" s="9" customFormat="1" ht="16.5" hidden="1" x14ac:dyDescent="0.3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6"/>
      <c r="J58" s="76"/>
      <c r="K58" s="76"/>
      <c r="L58" s="76"/>
      <c r="M58" s="76"/>
      <c r="N58" s="76"/>
      <c r="O58" s="76"/>
      <c r="P58" s="76"/>
      <c r="Q58" s="76">
        <f>50313-1</f>
        <v>50312</v>
      </c>
      <c r="R58" s="76"/>
      <c r="S58" s="76"/>
      <c r="T58" s="76"/>
      <c r="U58" s="52">
        <f>SUM(Q58)</f>
        <v>50312</v>
      </c>
    </row>
    <row r="59" spans="1:21" s="9" customFormat="1" ht="16.5" hidden="1" x14ac:dyDescent="0.3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6"/>
      <c r="J59" s="76"/>
      <c r="K59" s="76"/>
      <c r="L59" s="76"/>
      <c r="M59" s="76"/>
      <c r="N59" s="76"/>
      <c r="O59" s="76"/>
      <c r="P59" s="76"/>
      <c r="Q59" s="76">
        <v>1</v>
      </c>
      <c r="R59" s="76"/>
      <c r="S59" s="76"/>
      <c r="T59" s="76"/>
      <c r="U59" s="52">
        <f t="shared" ref="U59:U60" si="2">SUM(Q59)</f>
        <v>1</v>
      </c>
    </row>
    <row r="60" spans="1:21" s="9" customFormat="1" ht="16.5" hidden="1" x14ac:dyDescent="0.3">
      <c r="A60" s="72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10">
        <v>10.561</v>
      </c>
      <c r="G60" s="11"/>
      <c r="H60" s="73">
        <v>7486.43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52">
        <f t="shared" si="2"/>
        <v>0</v>
      </c>
    </row>
    <row r="61" spans="1:21" s="9" customFormat="1" ht="16.5" hidden="1" x14ac:dyDescent="0.3">
      <c r="A61" s="72" t="s">
        <v>114</v>
      </c>
      <c r="B61" s="11" t="s">
        <v>56</v>
      </c>
      <c r="C61" s="81" t="s">
        <v>115</v>
      </c>
      <c r="D61" s="81" t="s">
        <v>116</v>
      </c>
      <c r="E61" s="10" t="s">
        <v>117</v>
      </c>
      <c r="F61" s="10" t="s">
        <v>14</v>
      </c>
      <c r="G61" s="4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>
        <v>6593.49</v>
      </c>
      <c r="T61" s="77"/>
      <c r="U61" s="52">
        <f>S61</f>
        <v>6593.49</v>
      </c>
    </row>
    <row r="62" spans="1:21" s="9" customFormat="1" ht="16.5" x14ac:dyDescent="0.3">
      <c r="A62" s="72" t="s">
        <v>120</v>
      </c>
      <c r="B62" s="11" t="s">
        <v>56</v>
      </c>
      <c r="C62" s="81" t="s">
        <v>121</v>
      </c>
      <c r="D62" s="81" t="s">
        <v>122</v>
      </c>
      <c r="E62" s="10" t="s">
        <v>123</v>
      </c>
      <c r="F62" s="10" t="s">
        <v>14</v>
      </c>
      <c r="G62" s="4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>
        <v>19883</v>
      </c>
      <c r="U62" s="52">
        <f>SUM(T62)</f>
        <v>19883</v>
      </c>
    </row>
    <row r="63" spans="1:21" s="9" customFormat="1" ht="16.5" x14ac:dyDescent="0.3">
      <c r="A63" s="42" t="s">
        <v>124</v>
      </c>
      <c r="B63" s="11" t="s">
        <v>56</v>
      </c>
      <c r="C63" s="81" t="s">
        <v>121</v>
      </c>
      <c r="D63" s="81" t="s">
        <v>122</v>
      </c>
      <c r="E63" s="10" t="s">
        <v>123</v>
      </c>
      <c r="F63" s="10" t="s">
        <v>14</v>
      </c>
      <c r="G63" s="46"/>
      <c r="H63" s="23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>
        <v>122383.79245723982</v>
      </c>
      <c r="U63" s="52">
        <f>SUM(T63)</f>
        <v>122383.79245723982</v>
      </c>
    </row>
    <row r="64" spans="1:21" s="9" customFormat="1" ht="16.5" x14ac:dyDescent="0.3">
      <c r="A64" s="58"/>
      <c r="B64" s="11"/>
      <c r="C64" s="59"/>
      <c r="D64" s="59"/>
      <c r="E64" s="59"/>
      <c r="F64" s="46"/>
      <c r="G64" s="46"/>
      <c r="H64" s="23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52"/>
    </row>
    <row r="65" spans="1:21" s="9" customFormat="1" ht="17.25" thickBot="1" x14ac:dyDescent="0.35">
      <c r="A65" s="22"/>
      <c r="B65" s="22"/>
      <c r="C65" s="22"/>
      <c r="D65" s="20"/>
      <c r="E65" s="20"/>
      <c r="F65" s="20"/>
      <c r="G65" s="20"/>
      <c r="H65" s="23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52"/>
    </row>
    <row r="66" spans="1:21" s="9" customFormat="1" ht="17.25" thickBot="1" x14ac:dyDescent="0.35">
      <c r="A66" s="24" t="s">
        <v>0</v>
      </c>
      <c r="B66" s="25"/>
      <c r="C66" s="26"/>
      <c r="D66" s="26"/>
      <c r="E66" s="26"/>
      <c r="F66" s="26"/>
      <c r="G66" s="69"/>
      <c r="H66" s="50">
        <f>SUM(H6:H65)</f>
        <v>7486.43</v>
      </c>
      <c r="I66" s="50">
        <f>SUM(I35:I65)</f>
        <v>1020120</v>
      </c>
      <c r="J66" s="50">
        <f>SUM(J34:J46)</f>
        <v>187234</v>
      </c>
      <c r="K66" s="50">
        <f>SUM(K25:K29)</f>
        <v>100000</v>
      </c>
      <c r="L66" s="50">
        <f>SUM(L13:L16)</f>
        <v>29948</v>
      </c>
      <c r="M66" s="50">
        <f>SUM(M8:M65)</f>
        <v>95000</v>
      </c>
      <c r="N66" s="50">
        <f>SUM(N33:N64)</f>
        <v>100000</v>
      </c>
      <c r="O66" s="50">
        <f>SUM(O37:O38)</f>
        <v>194222</v>
      </c>
      <c r="P66" s="50">
        <f>SUM(P9)</f>
        <v>394555</v>
      </c>
      <c r="Q66" s="50">
        <f>SUM(Q52:Q63)</f>
        <v>50313</v>
      </c>
      <c r="R66" s="50">
        <f>SUM(R34:R45)</f>
        <v>1474281</v>
      </c>
      <c r="S66" s="50">
        <f>SUM(S53:S64)</f>
        <v>6593.49</v>
      </c>
      <c r="T66" s="50">
        <f>SUM(T62:T63)</f>
        <v>142266.79245723982</v>
      </c>
      <c r="U66" s="51"/>
    </row>
    <row r="67" spans="1:21" s="9" customFormat="1" ht="16.5" x14ac:dyDescent="0.3">
      <c r="A67" s="14"/>
      <c r="B67" s="14"/>
      <c r="C67" s="15"/>
      <c r="D67" s="15"/>
      <c r="E67" s="15"/>
      <c r="F67" s="15"/>
      <c r="G67" s="1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7"/>
    </row>
    <row r="68" spans="1:21" s="9" customFormat="1" ht="16.5" x14ac:dyDescent="0.3">
      <c r="A68" s="13" t="s">
        <v>9</v>
      </c>
      <c r="C68" s="34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1" s="9" customFormat="1" ht="16.5" hidden="1" x14ac:dyDescent="0.3">
      <c r="A69" s="13" t="s">
        <v>50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1" s="9" customFormat="1" ht="16.5" hidden="1" x14ac:dyDescent="0.3">
      <c r="A70" s="14" t="s">
        <v>51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1" ht="15" hidden="1" x14ac:dyDescent="0.25">
      <c r="A71" s="13" t="s">
        <v>59</v>
      </c>
    </row>
    <row r="72" spans="1:21" ht="15" hidden="1" x14ac:dyDescent="0.25">
      <c r="A72" s="14" t="s">
        <v>60</v>
      </c>
    </row>
    <row r="73" spans="1:21" ht="15" hidden="1" x14ac:dyDescent="0.25">
      <c r="A73" s="13" t="s">
        <v>64</v>
      </c>
    </row>
    <row r="74" spans="1:21" ht="15" hidden="1" x14ac:dyDescent="0.25">
      <c r="A74" s="14" t="s">
        <v>65</v>
      </c>
    </row>
    <row r="75" spans="1:21" ht="15" hidden="1" x14ac:dyDescent="0.25">
      <c r="A75" s="13" t="s">
        <v>71</v>
      </c>
    </row>
    <row r="76" spans="1:21" ht="15" hidden="1" x14ac:dyDescent="0.25">
      <c r="A76" s="14" t="s">
        <v>72</v>
      </c>
    </row>
    <row r="77" spans="1:21" ht="15" hidden="1" x14ac:dyDescent="0.25">
      <c r="A77" s="13" t="s">
        <v>80</v>
      </c>
    </row>
    <row r="78" spans="1:21" ht="15" hidden="1" x14ac:dyDescent="0.25">
      <c r="A78" s="14" t="s">
        <v>81</v>
      </c>
    </row>
    <row r="79" spans="1:21" ht="15" hidden="1" x14ac:dyDescent="0.25">
      <c r="A79" s="13" t="s">
        <v>86</v>
      </c>
    </row>
    <row r="80" spans="1:21" ht="15" hidden="1" x14ac:dyDescent="0.25">
      <c r="A80" s="13" t="s">
        <v>85</v>
      </c>
    </row>
    <row r="81" spans="1:1" ht="15" hidden="1" x14ac:dyDescent="0.25">
      <c r="A81" s="13" t="s">
        <v>94</v>
      </c>
    </row>
    <row r="82" spans="1:1" ht="15" hidden="1" x14ac:dyDescent="0.25">
      <c r="A82" s="14" t="s">
        <v>93</v>
      </c>
    </row>
    <row r="83" spans="1:1" ht="15" hidden="1" x14ac:dyDescent="0.25">
      <c r="A83" s="13" t="s">
        <v>99</v>
      </c>
    </row>
    <row r="84" spans="1:1" ht="15" hidden="1" x14ac:dyDescent="0.25">
      <c r="A84" s="14" t="s">
        <v>98</v>
      </c>
    </row>
    <row r="85" spans="1:1" ht="15" hidden="1" x14ac:dyDescent="0.25">
      <c r="A85" s="13" t="s">
        <v>100</v>
      </c>
    </row>
    <row r="86" spans="1:1" ht="15" hidden="1" x14ac:dyDescent="0.25">
      <c r="A86" s="14" t="s">
        <v>101</v>
      </c>
    </row>
    <row r="87" spans="1:1" ht="15" hidden="1" x14ac:dyDescent="0.25">
      <c r="A87" s="13" t="s">
        <v>107</v>
      </c>
    </row>
    <row r="88" spans="1:1" ht="15" hidden="1" x14ac:dyDescent="0.25">
      <c r="A88" s="14" t="s">
        <v>106</v>
      </c>
    </row>
    <row r="89" spans="1:1" ht="15" hidden="1" x14ac:dyDescent="0.25">
      <c r="A89" s="13" t="s">
        <v>110</v>
      </c>
    </row>
    <row r="90" spans="1:1" ht="15" hidden="1" x14ac:dyDescent="0.25">
      <c r="A90" s="14" t="s">
        <v>109</v>
      </c>
    </row>
    <row r="91" spans="1:1" ht="15" hidden="1" x14ac:dyDescent="0.25">
      <c r="A91" s="13" t="s">
        <v>118</v>
      </c>
    </row>
    <row r="92" spans="1:1" ht="15" hidden="1" x14ac:dyDescent="0.25">
      <c r="A92" s="14" t="s">
        <v>119</v>
      </c>
    </row>
    <row r="93" spans="1:1" ht="15" x14ac:dyDescent="0.25">
      <c r="A93" s="13" t="s">
        <v>125</v>
      </c>
    </row>
    <row r="94" spans="1:1" ht="15" x14ac:dyDescent="0.25">
      <c r="A94" s="14" t="s">
        <v>126</v>
      </c>
    </row>
    <row r="97" spans="1:1" ht="15" x14ac:dyDescent="0.25">
      <c r="A97" s="13" t="s">
        <v>42</v>
      </c>
    </row>
    <row r="98" spans="1:1" ht="15" x14ac:dyDescent="0.25">
      <c r="A98" s="71" t="s">
        <v>44</v>
      </c>
    </row>
    <row r="99" spans="1:1" ht="15" x14ac:dyDescent="0.25">
      <c r="A99" s="13" t="s">
        <v>43</v>
      </c>
    </row>
    <row r="100" spans="1:1" ht="15" x14ac:dyDescent="0.25">
      <c r="A100" s="71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2024-02-27T21:38:40Z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