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8D227DB5-5825-4084-99DF-F88CFEA2C0B6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FALL RIVER" sheetId="2" r:id="rId1"/>
  </sheets>
  <definedNames>
    <definedName name="_xlnm.Print_Area" localSheetId="0">'FALL RIVER'!$A$1:$F$76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0" i="2" l="1"/>
  <c r="AB74" i="2"/>
  <c r="AC69" i="2"/>
  <c r="AA74" i="2"/>
  <c r="Z74" i="2"/>
  <c r="Y74" i="2"/>
  <c r="AC68" i="2"/>
  <c r="X74" i="2"/>
  <c r="AC67" i="2"/>
  <c r="AC66" i="2"/>
  <c r="W74" i="2"/>
  <c r="AC65" i="2"/>
  <c r="V64" i="2"/>
  <c r="AC64" i="2" s="1"/>
  <c r="U74" i="2"/>
  <c r="AC63" i="2"/>
  <c r="AC62" i="2"/>
  <c r="T74" i="2"/>
  <c r="S74" i="2"/>
  <c r="AC61" i="2"/>
  <c r="R43" i="2"/>
  <c r="AC43" i="2" s="1"/>
  <c r="R41" i="2"/>
  <c r="AC41" i="2" s="1"/>
  <c r="AC42" i="2"/>
  <c r="AC44" i="2"/>
  <c r="AC45" i="2"/>
  <c r="AC59" i="2"/>
  <c r="AC60" i="2"/>
  <c r="Q58" i="2"/>
  <c r="AC58" i="2" s="1"/>
  <c r="AC9" i="2"/>
  <c r="P74" i="2"/>
  <c r="AC38" i="2"/>
  <c r="O37" i="2"/>
  <c r="O74" i="2" s="1"/>
  <c r="N74" i="2"/>
  <c r="AC55" i="2"/>
  <c r="AC54" i="2"/>
  <c r="AC47" i="2"/>
  <c r="AC46" i="2"/>
  <c r="AC8" i="2"/>
  <c r="M74" i="2"/>
  <c r="L74" i="2"/>
  <c r="AC14" i="2"/>
  <c r="AC28" i="2"/>
  <c r="K27" i="2"/>
  <c r="AC27" i="2" s="1"/>
  <c r="J39" i="2"/>
  <c r="AC39" i="2" s="1"/>
  <c r="AC40" i="2"/>
  <c r="AC36" i="2"/>
  <c r="I35" i="2"/>
  <c r="I74" i="2" s="1"/>
  <c r="V74" i="2" l="1"/>
  <c r="R74" i="2"/>
  <c r="Q74" i="2"/>
  <c r="AC37" i="2"/>
  <c r="K74" i="2"/>
  <c r="AC35" i="2"/>
  <c r="J74" i="2"/>
  <c r="H74" i="2"/>
</calcChain>
</file>

<file path=xl/sharedStrings.xml><?xml version="1.0" encoding="utf-8"?>
<sst xmlns="http://schemas.openxmlformats.org/spreadsheetml/2006/main" count="284" uniqueCount="169">
  <si>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</si>
  <si>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</si>
  <si>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</si>
  <si>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</si>
  <si>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</si>
  <si>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</si>
  <si>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</si>
  <si>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</si>
  <si>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</si>
  <si>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</si>
  <si>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</si>
  <si>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</si>
  <si>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</si>
  <si>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</si>
  <si>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</si>
  <si>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</si>
  <si>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</si>
  <si>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</si>
  <si>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</si>
  <si>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</si>
  <si>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</si>
  <si>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</si>
  <si>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</si>
  <si>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</si>
  <si>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</si>
  <si>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</si>
  <si>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</si>
  <si>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</si>
  <si>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</si>
  <si>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</si>
  <si>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</si>
  <si>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</si>
  <si>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</si>
  <si>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</si>
  <si>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</si>
  <si>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</si>
  <si>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</si>
  <si>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</si>
  <si>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</si>
  <si>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</si>
  <si>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</si>
  <si>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</si>
  <si>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</si>
  <si>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</si>
  <si>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</si>
  <si>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</si>
  <si>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</si>
  <si>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</si>
  <si>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</si>
  <si>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</si>
  <si>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</si>
  <si>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</si>
  <si>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</si>
  <si>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</si>
  <si>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</si>
  <si>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</si>
  <si>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</si>
  <si>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</si>
  <si>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</si>
  <si>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</si>
  <si>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</si>
  <si>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</si>
  <si>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</si>
  <si>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</si>
  <si>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</si>
  <si>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</si>
  <si>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</si>
  <si>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</si>
  <si>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</si>
  <si>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</si>
  <si>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</si>
  <si>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</si>
  <si>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</si>
  <si>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</si>
  <si>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</si>
  <si>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</si>
  <si>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</si>
  <si>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</si>
  <si>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</si>
  <si>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</si>
  <si>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</si>
  <si>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</si>
  <si>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</si>
  <si>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</si>
  <si>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</si>
  <si>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</si>
  <si>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</si>
  <si>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</si>
  <si>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</si>
  <si>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</si>
  <si>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</si>
  <si>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</si>
  <si>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</si>
  <si>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</si>
  <si>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</si>
  <si>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</si>
  <si>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</si>
  <si>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</si>
  <si>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</si>
  <si>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</si>
  <si>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</si>
  <si>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</si>
  <si>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</si>
  <si>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</si>
  <si>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</si>
  <si>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</si>
  <si>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</si>
  <si>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</si>
  <si>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</si>
  <si>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</si>
  <si>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</si>
  <si>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</si>
  <si>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</si>
  <si>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</si>
  <si>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</si>
  <si>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</si>
  <si>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</si>
  <si>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</si>
  <si>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</si>
  <si>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</si>
  <si>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</si>
  <si>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</si>
  <si>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</si>
  <si>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</si>
  <si>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</si>
  <si>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</si>
  <si>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</si>
  <si>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</si>
  <si>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</si>
  <si>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</si>
  <si>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</si>
  <si>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</si>
  <si>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</si>
  <si>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</si>
  <si>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</si>
  <si>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</si>
  <si>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</si>
  <si>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</si>
  <si>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  MARCH 4,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</si>
  <si>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</si>
  <si>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</si>
  <si>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</si>
  <si>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</si>
  <si>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</si>
  <si>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</si>
  <si>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</si>
  <si>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</si>
  <si>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</si>
  <si>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</si>
  <si>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</si>
  <si>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</si>
  <si>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</si>
  <si>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</si>
  <si>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</si>
  <si>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</si>
  <si>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20, 2024</t>
  </si>
  <si>
    <t>TO MAKE ADJUSTMENT FOR NEW CONTRACT AMOUNT</t>
  </si>
  <si>
    <t>BUDGET #18 FY24 APRIL 1, 2024</t>
  </si>
  <si>
    <t>BUDGET #18 FY24</t>
  </si>
  <si>
    <t>BUDGET #19 FY24</t>
  </si>
  <si>
    <t>K246</t>
  </si>
  <si>
    <t>DCSSCSEP24</t>
  </si>
  <si>
    <t>7003-0006</t>
  </si>
  <si>
    <t xml:space="preserve">CENTER FOR WORKFORCE INCLUSION </t>
  </si>
  <si>
    <t>BUDGET #19 FY24  MAY 6, 2024</t>
  </si>
  <si>
    <t>BUDGET #20 FY24</t>
  </si>
  <si>
    <t>FEBRUARY 17, 2024-JUNE 30, 2024</t>
  </si>
  <si>
    <t>BUDGET #20 FY24  MAY 23,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</si>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</sst>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7" fontId="8" fillId="0" borderId="2" xfId="1" applyNumberFormat="1" applyFont="1" applyFill="1" applyBorder="1"/>
    <xf numFmtId="0" fontId="15" fillId="0" borderId="0" xfId="0" applyFont="1" applyAlignment="1">
      <alignment horizontal="center"/>
    </xf>
    <xf numFmtId="0" fontId="15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7"/>
  <sheetViews>
    <sheetView tabSelected="1" topLeftCell="A2" zoomScale="120" zoomScaleNormal="120" workbookViewId="0">
      <selection activeCell="G120" sqref="G120"/>
    </sheetView>
  </sheetViews>
  <sheetFormatPr defaultColWidth="9.140625" defaultRowHeight="13.5" x14ac:dyDescent="0.25"/>
  <cols>
    <col min="1" max="1" width="78.42578125" style="3" customWidth="1"/>
    <col min="2" max="2" width="38.42578125" style="3" customWidth="1"/>
    <col min="3" max="7" width="12.7109375" style="2" customWidth="1"/>
    <col min="8" max="8" width="18.5703125" style="2" hidden="1" customWidth="1"/>
    <col min="9" max="20" width="18" style="2" hidden="1" customWidth="1"/>
    <col min="21" max="21" width="13.85546875" style="2" hidden="1" customWidth="1"/>
    <col min="22" max="22" width="12.140625" style="2" hidden="1" customWidth="1"/>
    <col min="23" max="23" width="11.140625" style="2" hidden="1" customWidth="1"/>
    <col min="24" max="27" width="13.85546875" style="2" hidden="1" customWidth="1"/>
    <col min="28" max="28" width="17.85546875" style="2" customWidth="1"/>
    <col min="29" max="29" width="14.42578125" style="3" hidden="1" customWidth="1"/>
    <col min="30" max="30" width="13.28515625" style="3" bestFit="1" customWidth="1"/>
    <col min="31" max="16384" width="9.140625" style="3"/>
  </cols>
  <sheetData>
    <row r="1" spans="1:29" ht="20.25" x14ac:dyDescent="0.3">
      <c r="A1" s="3" t="s">
        <v>11</v>
      </c>
      <c r="B1" s="93" t="s">
        <v>10</v>
      </c>
      <c r="C1" s="94"/>
      <c r="D1" s="94"/>
      <c r="E1" s="94"/>
      <c r="F1" s="94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9" ht="20.25" x14ac:dyDescent="0.3">
      <c r="A2" s="38" t="s">
        <v>7</v>
      </c>
      <c r="B2" s="6"/>
      <c r="C2" s="6"/>
      <c r="D2" s="6"/>
      <c r="E2" s="7"/>
      <c r="F2" s="7"/>
      <c r="G2" s="7"/>
    </row>
    <row r="3" spans="1:29" ht="20.25" x14ac:dyDescent="0.3">
      <c r="A3" s="4" t="s">
        <v>12</v>
      </c>
      <c r="C3" s="1"/>
    </row>
    <row r="4" spans="1:29" ht="21" thickBot="1" x14ac:dyDescent="0.35">
      <c r="A4" s="4"/>
      <c r="B4" s="5"/>
      <c r="C4" s="1"/>
    </row>
    <row r="5" spans="1:29" s="9" customFormat="1" ht="33.950000000000003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61" t="s">
        <v>131</v>
      </c>
      <c r="W5" s="61" t="s">
        <v>139</v>
      </c>
      <c r="X5" s="61" t="s">
        <v>148</v>
      </c>
      <c r="Y5" s="61" t="s">
        <v>154</v>
      </c>
      <c r="Z5" s="61" t="s">
        <v>158</v>
      </c>
      <c r="AA5" s="61" t="s">
        <v>159</v>
      </c>
      <c r="AB5" s="61" t="s">
        <v>165</v>
      </c>
      <c r="AC5" s="8" t="s">
        <v>6</v>
      </c>
    </row>
    <row r="6" spans="1:29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3"/>
    </row>
    <row r="7" spans="1:29" s="9" customFormat="1" ht="16.5" hidden="1" x14ac:dyDescent="0.3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21"/>
    </row>
    <row r="8" spans="1:29" s="9" customFormat="1" ht="16.5" hidden="1" x14ac:dyDescent="0.3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52">
        <f>SUM(M8)</f>
        <v>95000</v>
      </c>
    </row>
    <row r="9" spans="1:29" s="9" customFormat="1" ht="17.25" hidden="1" thickBot="1" x14ac:dyDescent="0.35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52">
        <f>SUM(P9)</f>
        <v>394555</v>
      </c>
    </row>
    <row r="10" spans="1:29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52"/>
    </row>
    <row r="11" spans="1:29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52"/>
    </row>
    <row r="12" spans="1:29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52"/>
    </row>
    <row r="13" spans="1:29" s="9" customFormat="1" ht="16.5" hidden="1" x14ac:dyDescent="0.3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52"/>
    </row>
    <row r="14" spans="1:29" s="9" customFormat="1" ht="16.5" hidden="1" x14ac:dyDescent="0.3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52">
        <f>SUM(L14)</f>
        <v>29948</v>
      </c>
    </row>
    <row r="15" spans="1:29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52"/>
    </row>
    <row r="16" spans="1:29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52"/>
    </row>
    <row r="17" spans="1:29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52"/>
    </row>
    <row r="18" spans="1:29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52"/>
    </row>
    <row r="19" spans="1:29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52"/>
    </row>
    <row r="20" spans="1:29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52"/>
    </row>
    <row r="21" spans="1:29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52"/>
    </row>
    <row r="22" spans="1:29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52"/>
    </row>
    <row r="23" spans="1:29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52"/>
    </row>
    <row r="24" spans="1:29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52"/>
    </row>
    <row r="25" spans="1:29" s="9" customFormat="1" ht="16.5" hidden="1" x14ac:dyDescent="0.3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52"/>
    </row>
    <row r="26" spans="1:29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52"/>
    </row>
    <row r="27" spans="1:29" s="9" customFormat="1" ht="32.25" hidden="1" x14ac:dyDescent="0.3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76"/>
      <c r="W27" s="76"/>
      <c r="X27" s="76"/>
      <c r="Y27" s="76"/>
      <c r="Z27" s="76">
        <v>24000.000529891302</v>
      </c>
      <c r="AA27" s="76"/>
      <c r="AB27" s="76"/>
      <c r="AC27" s="89">
        <f>SUM(H27:Z27)</f>
        <v>305499.00052989129</v>
      </c>
    </row>
    <row r="28" spans="1:29" s="9" customFormat="1" ht="32.25" hidden="1" x14ac:dyDescent="0.3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52">
        <f>SUM(K28)</f>
        <v>1</v>
      </c>
    </row>
    <row r="29" spans="1:29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52"/>
    </row>
    <row r="30" spans="1:29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52"/>
    </row>
    <row r="31" spans="1:29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52"/>
    </row>
    <row r="32" spans="1:29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52"/>
    </row>
    <row r="33" spans="1:30" s="9" customFormat="1" ht="16.5" hidden="1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52"/>
    </row>
    <row r="34" spans="1:30" s="9" customFormat="1" ht="16.5" hidden="1" x14ac:dyDescent="0.3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52"/>
    </row>
    <row r="35" spans="1:30" s="9" customFormat="1" ht="16.5" hidden="1" x14ac:dyDescent="0.3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52">
        <f>SUM(I35)</f>
        <v>1020119</v>
      </c>
    </row>
    <row r="36" spans="1:30" s="9" customFormat="1" ht="16.5" hidden="1" x14ac:dyDescent="0.3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52">
        <f>SUM(I36)</f>
        <v>1</v>
      </c>
    </row>
    <row r="37" spans="1:30" s="9" customFormat="1" ht="16.5" hidden="1" x14ac:dyDescent="0.3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52">
        <f>SUM(O37)</f>
        <v>194221</v>
      </c>
    </row>
    <row r="38" spans="1:30" s="9" customFormat="1" ht="16.5" hidden="1" x14ac:dyDescent="0.3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52">
        <f>SUM(O38)</f>
        <v>1</v>
      </c>
    </row>
    <row r="39" spans="1:30" s="9" customFormat="1" ht="16.5" hidden="1" x14ac:dyDescent="0.3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52">
        <f>SUM(J39)</f>
        <v>187233</v>
      </c>
    </row>
    <row r="40" spans="1:30" s="9" customFormat="1" ht="16.5" hidden="1" x14ac:dyDescent="0.3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52">
        <f t="shared" ref="AC40" si="0">SUM(J40)</f>
        <v>1</v>
      </c>
    </row>
    <row r="41" spans="1:30" s="9" customFormat="1" ht="16.5" hidden="1" x14ac:dyDescent="0.3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52">
        <f>SUM(Q41:R41)</f>
        <v>793308</v>
      </c>
    </row>
    <row r="42" spans="1:30" s="9" customFormat="1" ht="16.5" hidden="1" x14ac:dyDescent="0.3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52">
        <f t="shared" ref="AC42:AC45" si="1">SUM(Q42:R42)</f>
        <v>1</v>
      </c>
    </row>
    <row r="43" spans="1:30" s="9" customFormat="1" ht="16.5" hidden="1" x14ac:dyDescent="0.3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52">
        <f t="shared" si="1"/>
        <v>680971</v>
      </c>
    </row>
    <row r="44" spans="1:30" s="9" customFormat="1" ht="16.5" hidden="1" x14ac:dyDescent="0.3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52">
        <f t="shared" si="1"/>
        <v>1</v>
      </c>
    </row>
    <row r="45" spans="1:30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52">
        <f t="shared" si="1"/>
        <v>0</v>
      </c>
    </row>
    <row r="46" spans="1:30" s="9" customFormat="1" ht="32.25" hidden="1" x14ac:dyDescent="0.3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52">
        <f>SUM(N46)</f>
        <v>69999</v>
      </c>
      <c r="AD46" s="54"/>
    </row>
    <row r="47" spans="1:30" s="9" customFormat="1" ht="32.25" hidden="1" x14ac:dyDescent="0.3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52">
        <f>SUM(N47)</f>
        <v>1</v>
      </c>
    </row>
    <row r="48" spans="1:30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52"/>
    </row>
    <row r="49" spans="1:29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52"/>
    </row>
    <row r="50" spans="1:29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52"/>
    </row>
    <row r="51" spans="1:29" s="9" customFormat="1" ht="16.5" hidden="1" x14ac:dyDescent="0.3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52"/>
    </row>
    <row r="52" spans="1:29" s="9" customFormat="1" ht="16.5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52"/>
    </row>
    <row r="53" spans="1:29" s="9" customFormat="1" ht="16.5" x14ac:dyDescent="0.3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52"/>
    </row>
    <row r="54" spans="1:29" s="9" customFormat="1" ht="16.5" hidden="1" x14ac:dyDescent="0.3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52">
        <f>SUM(N54)</f>
        <v>29999</v>
      </c>
    </row>
    <row r="55" spans="1:29" s="9" customFormat="1" ht="16.5" hidden="1" x14ac:dyDescent="0.3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52">
        <f>SUM(N55)</f>
        <v>1</v>
      </c>
    </row>
    <row r="56" spans="1:29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52"/>
    </row>
    <row r="57" spans="1:29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52"/>
    </row>
    <row r="58" spans="1:29" s="9" customFormat="1" ht="16.5" hidden="1" x14ac:dyDescent="0.3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52">
        <f>SUM(Q58)</f>
        <v>50312</v>
      </c>
    </row>
    <row r="59" spans="1:29" s="9" customFormat="1" ht="16.5" hidden="1" x14ac:dyDescent="0.3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52">
        <f t="shared" ref="AC59:AC60" si="2">SUM(Q59)</f>
        <v>1</v>
      </c>
    </row>
    <row r="60" spans="1:29" s="9" customFormat="1" ht="16.5" hidden="1" x14ac:dyDescent="0.3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52">
        <f t="shared" si="2"/>
        <v>0</v>
      </c>
    </row>
    <row r="61" spans="1:29" s="9" customFormat="1" ht="16.5" hidden="1" x14ac:dyDescent="0.3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77"/>
      <c r="W61" s="77"/>
      <c r="X61" s="77"/>
      <c r="Y61" s="77"/>
      <c r="Z61" s="77"/>
      <c r="AA61" s="77"/>
      <c r="AB61" s="77"/>
      <c r="AC61" s="52">
        <f>S61</f>
        <v>6593.49</v>
      </c>
    </row>
    <row r="62" spans="1:29" s="9" customFormat="1" ht="16.5" hidden="1" x14ac:dyDescent="0.3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77"/>
      <c r="W62" s="77"/>
      <c r="X62" s="77"/>
      <c r="Y62" s="77"/>
      <c r="Z62" s="77"/>
      <c r="AA62" s="77"/>
      <c r="AB62" s="77"/>
      <c r="AC62" s="52">
        <f>SUM(T62)</f>
        <v>19883</v>
      </c>
    </row>
    <row r="63" spans="1:29" s="9" customFormat="1" ht="16.5" hidden="1" x14ac:dyDescent="0.3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77"/>
      <c r="W63" s="77"/>
      <c r="X63" s="77"/>
      <c r="Y63" s="77"/>
      <c r="Z63" s="77"/>
      <c r="AA63" s="77"/>
      <c r="AB63" s="77"/>
      <c r="AC63" s="52">
        <f>SUM(T63)</f>
        <v>122383.79245723982</v>
      </c>
    </row>
    <row r="64" spans="1:29" s="9" customFormat="1" ht="16.5" hidden="1" x14ac:dyDescent="0.3">
      <c r="A64" s="42" t="s">
        <v>134</v>
      </c>
      <c r="B64" s="79" t="s">
        <v>56</v>
      </c>
      <c r="C64" s="48" t="s">
        <v>135</v>
      </c>
      <c r="D64" s="48" t="s">
        <v>136</v>
      </c>
      <c r="E64" s="48" t="s">
        <v>137</v>
      </c>
      <c r="F64" s="82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>
        <f>144606-1</f>
        <v>144605</v>
      </c>
      <c r="W64" s="77"/>
      <c r="X64" s="77"/>
      <c r="Y64" s="77">
        <v>-22833</v>
      </c>
      <c r="Z64" s="77"/>
      <c r="AA64" s="77"/>
      <c r="AB64" s="77"/>
      <c r="AC64" s="52">
        <f>SUM(V64:Y64)</f>
        <v>121772</v>
      </c>
    </row>
    <row r="65" spans="1:29" s="9" customFormat="1" ht="16.5" hidden="1" x14ac:dyDescent="0.3">
      <c r="A65" s="42" t="s">
        <v>134</v>
      </c>
      <c r="B65" s="11" t="s">
        <v>58</v>
      </c>
      <c r="C65" s="48" t="s">
        <v>135</v>
      </c>
      <c r="D65" s="48" t="s">
        <v>136</v>
      </c>
      <c r="E65" s="48" t="s">
        <v>137</v>
      </c>
      <c r="F65" s="82"/>
      <c r="G65" s="46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>
        <v>1</v>
      </c>
      <c r="W65" s="77"/>
      <c r="X65" s="77"/>
      <c r="Y65" s="77"/>
      <c r="Z65" s="77"/>
      <c r="AA65" s="77"/>
      <c r="AB65" s="77"/>
      <c r="AC65" s="52">
        <f>V65</f>
        <v>1</v>
      </c>
    </row>
    <row r="66" spans="1:29" s="9" customFormat="1" ht="16.5" hidden="1" x14ac:dyDescent="0.3">
      <c r="A66" s="83" t="s">
        <v>140</v>
      </c>
      <c r="B66" s="79" t="s">
        <v>56</v>
      </c>
      <c r="C66" s="84" t="s">
        <v>141</v>
      </c>
      <c r="D66" s="84" t="s">
        <v>142</v>
      </c>
      <c r="E66" s="85" t="s">
        <v>143</v>
      </c>
      <c r="F66" s="10" t="s">
        <v>14</v>
      </c>
      <c r="G66" s="46"/>
      <c r="H66" s="23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>
        <v>8933.65</v>
      </c>
      <c r="X66" s="77"/>
      <c r="Y66" s="77"/>
      <c r="Z66" s="77"/>
      <c r="AA66" s="77"/>
      <c r="AB66" s="77"/>
      <c r="AC66" s="52">
        <f>W66</f>
        <v>8933.65</v>
      </c>
    </row>
    <row r="67" spans="1:29" s="9" customFormat="1" ht="16.5" hidden="1" x14ac:dyDescent="0.3">
      <c r="A67" s="86" t="s">
        <v>144</v>
      </c>
      <c r="B67" s="79" t="s">
        <v>56</v>
      </c>
      <c r="C67" s="84" t="s">
        <v>145</v>
      </c>
      <c r="D67" s="84" t="s">
        <v>146</v>
      </c>
      <c r="E67" s="85" t="s">
        <v>147</v>
      </c>
      <c r="F67" s="10" t="s">
        <v>14</v>
      </c>
      <c r="G67" s="46"/>
      <c r="H67" s="23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>
        <v>6700.24</v>
      </c>
      <c r="X67" s="77"/>
      <c r="Y67" s="77"/>
      <c r="Z67" s="77"/>
      <c r="AA67" s="77"/>
      <c r="AB67" s="77"/>
      <c r="AC67" s="52">
        <f>W67</f>
        <v>6700.24</v>
      </c>
    </row>
    <row r="68" spans="1:29" s="9" customFormat="1" ht="16.5" hidden="1" x14ac:dyDescent="0.3">
      <c r="A68" s="42" t="s">
        <v>150</v>
      </c>
      <c r="B68" s="79" t="s">
        <v>56</v>
      </c>
      <c r="C68" s="87" t="s">
        <v>151</v>
      </c>
      <c r="D68" s="88" t="s">
        <v>152</v>
      </c>
      <c r="E68" s="65" t="s">
        <v>153</v>
      </c>
      <c r="F68" s="10" t="s">
        <v>14</v>
      </c>
      <c r="G68" s="46"/>
      <c r="H68" s="2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>
        <v>5118</v>
      </c>
      <c r="Y68" s="77"/>
      <c r="Z68" s="77"/>
      <c r="AA68" s="77"/>
      <c r="AB68" s="77"/>
      <c r="AC68" s="52">
        <f>X68</f>
        <v>5118</v>
      </c>
    </row>
    <row r="69" spans="1:29" s="9" customFormat="1" ht="16.5" hidden="1" x14ac:dyDescent="0.3">
      <c r="A69" s="42" t="s">
        <v>163</v>
      </c>
      <c r="B69" s="79" t="s">
        <v>56</v>
      </c>
      <c r="C69" s="90" t="s">
        <v>161</v>
      </c>
      <c r="D69" s="91" t="s">
        <v>162</v>
      </c>
      <c r="E69" s="10" t="s">
        <v>160</v>
      </c>
      <c r="F69" s="10" t="s">
        <v>14</v>
      </c>
      <c r="G69" s="46"/>
      <c r="H69" s="23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>
        <v>430.44</v>
      </c>
      <c r="AB69" s="77"/>
      <c r="AC69" s="52">
        <f>AA69</f>
        <v>430.44</v>
      </c>
    </row>
    <row r="70" spans="1:29" s="9" customFormat="1" ht="16.5" x14ac:dyDescent="0.3">
      <c r="A70" s="72" t="s">
        <v>46</v>
      </c>
      <c r="B70" s="79" t="s">
        <v>166</v>
      </c>
      <c r="C70" s="10" t="s">
        <v>168</v>
      </c>
      <c r="D70" s="10" t="s">
        <v>20</v>
      </c>
      <c r="E70" s="10" t="s">
        <v>21</v>
      </c>
      <c r="F70" s="92">
        <v>10.561</v>
      </c>
      <c r="G70" s="46"/>
      <c r="H70" s="23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>
        <v>18952.89</v>
      </c>
      <c r="AC70" s="52">
        <f>SUM(AB70)</f>
        <v>18952.89</v>
      </c>
    </row>
    <row r="71" spans="1:29" s="9" customFormat="1" ht="16.5" x14ac:dyDescent="0.3">
      <c r="A71" s="42"/>
      <c r="B71" s="79"/>
      <c r="C71" s="87"/>
      <c r="D71" s="88"/>
      <c r="E71" s="65"/>
      <c r="F71" s="82"/>
      <c r="G71" s="46"/>
      <c r="H71" s="23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52"/>
    </row>
    <row r="72" spans="1:29" s="9" customFormat="1" ht="16.5" x14ac:dyDescent="0.3">
      <c r="A72" s="58"/>
      <c r="B72" s="11"/>
      <c r="C72" s="59"/>
      <c r="D72" s="59"/>
      <c r="E72" s="59"/>
      <c r="F72" s="46"/>
      <c r="G72" s="46"/>
      <c r="H72" s="23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52"/>
    </row>
    <row r="73" spans="1:29" s="9" customFormat="1" ht="17.25" thickBot="1" x14ac:dyDescent="0.35">
      <c r="A73" s="22"/>
      <c r="B73" s="22"/>
      <c r="C73" s="22"/>
      <c r="D73" s="20"/>
      <c r="E73" s="20"/>
      <c r="F73" s="20"/>
      <c r="G73" s="20"/>
      <c r="H73" s="23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52"/>
    </row>
    <row r="74" spans="1:29" s="9" customFormat="1" ht="17.25" thickBot="1" x14ac:dyDescent="0.35">
      <c r="A74" s="24" t="s">
        <v>0</v>
      </c>
      <c r="B74" s="25"/>
      <c r="C74" s="26"/>
      <c r="D74" s="26"/>
      <c r="E74" s="26"/>
      <c r="F74" s="26"/>
      <c r="G74" s="69"/>
      <c r="H74" s="50">
        <f>SUM(H6:H73)</f>
        <v>7486.43</v>
      </c>
      <c r="I74" s="50">
        <f>SUM(I35:I73)</f>
        <v>1020120</v>
      </c>
      <c r="J74" s="50">
        <f>SUM(J34:J46)</f>
        <v>187234</v>
      </c>
      <c r="K74" s="50">
        <f>SUM(K25:K29)</f>
        <v>100000</v>
      </c>
      <c r="L74" s="50">
        <f>SUM(L13:L16)</f>
        <v>29948</v>
      </c>
      <c r="M74" s="50">
        <f>SUM(M8:M73)</f>
        <v>95000</v>
      </c>
      <c r="N74" s="50">
        <f>SUM(N33:N72)</f>
        <v>100000</v>
      </c>
      <c r="O74" s="50">
        <f>SUM(O37:O38)</f>
        <v>194222</v>
      </c>
      <c r="P74" s="50">
        <f>SUM(P9)</f>
        <v>394555</v>
      </c>
      <c r="Q74" s="50">
        <f>SUM(Q52:Q63)</f>
        <v>50313</v>
      </c>
      <c r="R74" s="50">
        <f>SUM(R34:R45)</f>
        <v>1474281</v>
      </c>
      <c r="S74" s="50">
        <f>SUM(S53:S72)</f>
        <v>6593.49</v>
      </c>
      <c r="T74" s="50">
        <f>SUM(T62:T63)</f>
        <v>142266.79245723982</v>
      </c>
      <c r="U74" s="50">
        <f>SUM(U26:U29)</f>
        <v>181500</v>
      </c>
      <c r="V74" s="50">
        <f>SUM(V53:V66)</f>
        <v>144606</v>
      </c>
      <c r="W74" s="50">
        <f>SUM(W53:W67)</f>
        <v>15633.89</v>
      </c>
      <c r="X74" s="50">
        <f>SUM(X68:X72)</f>
        <v>5118</v>
      </c>
      <c r="Y74" s="50">
        <f>SUM(Y52:Y65)</f>
        <v>-22833</v>
      </c>
      <c r="Z74" s="50">
        <f>SUM(Z26:Z30)</f>
        <v>24000.000529891302</v>
      </c>
      <c r="AA74" s="50">
        <f>SUM(AA67:AA71)</f>
        <v>430.44</v>
      </c>
      <c r="AB74" s="50">
        <f>SUM(AB70:AB71)</f>
        <v>18952.89</v>
      </c>
      <c r="AC74" s="51"/>
    </row>
    <row r="75" spans="1:29" s="9" customFormat="1" ht="16.5" x14ac:dyDescent="0.3">
      <c r="A75" s="14"/>
      <c r="B75" s="14"/>
      <c r="C75" s="15"/>
      <c r="D75" s="15"/>
      <c r="E75" s="15"/>
      <c r="F75" s="15"/>
      <c r="G75" s="15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7"/>
    </row>
    <row r="76" spans="1:29" s="9" customFormat="1" ht="16.5" x14ac:dyDescent="0.3">
      <c r="A76" s="13" t="s">
        <v>9</v>
      </c>
      <c r="C76" s="34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9" s="9" customFormat="1" ht="16.5" hidden="1" x14ac:dyDescent="0.3">
      <c r="A77" s="13" t="s">
        <v>50</v>
      </c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9" s="9" customFormat="1" ht="16.5" hidden="1" x14ac:dyDescent="0.3">
      <c r="A78" s="14" t="s">
        <v>51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9" ht="15" hidden="1" x14ac:dyDescent="0.25">
      <c r="A79" s="13" t="s">
        <v>59</v>
      </c>
    </row>
    <row r="80" spans="1:29" ht="15" hidden="1" x14ac:dyDescent="0.25">
      <c r="A80" s="14" t="s">
        <v>60</v>
      </c>
    </row>
    <row r="81" spans="1:1" ht="15" hidden="1" x14ac:dyDescent="0.25">
      <c r="A81" s="13" t="s">
        <v>64</v>
      </c>
    </row>
    <row r="82" spans="1:1" ht="15" hidden="1" x14ac:dyDescent="0.25">
      <c r="A82" s="14" t="s">
        <v>65</v>
      </c>
    </row>
    <row r="83" spans="1:1" ht="15" hidden="1" x14ac:dyDescent="0.25">
      <c r="A83" s="13" t="s">
        <v>71</v>
      </c>
    </row>
    <row r="84" spans="1:1" ht="15" hidden="1" x14ac:dyDescent="0.25">
      <c r="A84" s="14" t="s">
        <v>72</v>
      </c>
    </row>
    <row r="85" spans="1:1" ht="15" hidden="1" x14ac:dyDescent="0.25">
      <c r="A85" s="13" t="s">
        <v>80</v>
      </c>
    </row>
    <row r="86" spans="1:1" ht="15" hidden="1" x14ac:dyDescent="0.25">
      <c r="A86" s="14" t="s">
        <v>81</v>
      </c>
    </row>
    <row r="87" spans="1:1" ht="15" hidden="1" x14ac:dyDescent="0.25">
      <c r="A87" s="13" t="s">
        <v>86</v>
      </c>
    </row>
    <row r="88" spans="1:1" ht="15" hidden="1" x14ac:dyDescent="0.25">
      <c r="A88" s="13" t="s">
        <v>85</v>
      </c>
    </row>
    <row r="89" spans="1:1" ht="15" hidden="1" x14ac:dyDescent="0.25">
      <c r="A89" s="13" t="s">
        <v>94</v>
      </c>
    </row>
    <row r="90" spans="1:1" ht="15" hidden="1" x14ac:dyDescent="0.25">
      <c r="A90" s="14" t="s">
        <v>93</v>
      </c>
    </row>
    <row r="91" spans="1:1" ht="15" hidden="1" x14ac:dyDescent="0.25">
      <c r="A91" s="13" t="s">
        <v>99</v>
      </c>
    </row>
    <row r="92" spans="1:1" ht="15" hidden="1" x14ac:dyDescent="0.25">
      <c r="A92" s="14" t="s">
        <v>98</v>
      </c>
    </row>
    <row r="93" spans="1:1" ht="15" hidden="1" x14ac:dyDescent="0.25">
      <c r="A93" s="13" t="s">
        <v>100</v>
      </c>
    </row>
    <row r="94" spans="1:1" ht="15" hidden="1" x14ac:dyDescent="0.25">
      <c r="A94" s="14" t="s">
        <v>101</v>
      </c>
    </row>
    <row r="95" spans="1:1" ht="15" hidden="1" x14ac:dyDescent="0.25">
      <c r="A95" s="13" t="s">
        <v>107</v>
      </c>
    </row>
    <row r="96" spans="1:1" ht="15" hidden="1" x14ac:dyDescent="0.25">
      <c r="A96" s="14" t="s">
        <v>106</v>
      </c>
    </row>
    <row r="97" spans="1:1" ht="15" hidden="1" x14ac:dyDescent="0.25">
      <c r="A97" s="13" t="s">
        <v>110</v>
      </c>
    </row>
    <row r="98" spans="1:1" ht="15" hidden="1" x14ac:dyDescent="0.25">
      <c r="A98" s="14" t="s">
        <v>109</v>
      </c>
    </row>
    <row r="99" spans="1:1" ht="15" hidden="1" x14ac:dyDescent="0.25">
      <c r="A99" s="13" t="s">
        <v>118</v>
      </c>
    </row>
    <row r="100" spans="1:1" ht="15" hidden="1" x14ac:dyDescent="0.25">
      <c r="A100" s="14" t="s">
        <v>119</v>
      </c>
    </row>
    <row r="101" spans="1:1" ht="15" hidden="1" x14ac:dyDescent="0.25">
      <c r="A101" s="13" t="s">
        <v>125</v>
      </c>
    </row>
    <row r="102" spans="1:1" ht="15" hidden="1" x14ac:dyDescent="0.25">
      <c r="A102" s="14" t="s">
        <v>126</v>
      </c>
    </row>
    <row r="103" spans="1:1" ht="15" hidden="1" x14ac:dyDescent="0.25">
      <c r="A103" s="13" t="s">
        <v>129</v>
      </c>
    </row>
    <row r="104" spans="1:1" ht="15" hidden="1" x14ac:dyDescent="0.25">
      <c r="A104" s="14" t="s">
        <v>130</v>
      </c>
    </row>
    <row r="105" spans="1:1" ht="15" hidden="1" x14ac:dyDescent="0.25">
      <c r="A105" s="13" t="s">
        <v>132</v>
      </c>
    </row>
    <row r="106" spans="1:1" ht="15" hidden="1" x14ac:dyDescent="0.25">
      <c r="A106" s="14" t="s">
        <v>133</v>
      </c>
    </row>
    <row r="107" spans="1:1" ht="15" hidden="1" x14ac:dyDescent="0.25">
      <c r="A107" s="13" t="s">
        <v>138</v>
      </c>
    </row>
    <row r="108" spans="1:1" ht="15" hidden="1" x14ac:dyDescent="0.25">
      <c r="A108" s="14" t="s">
        <v>119</v>
      </c>
    </row>
    <row r="109" spans="1:1" ht="15" hidden="1" x14ac:dyDescent="0.25">
      <c r="A109" s="13" t="s">
        <v>149</v>
      </c>
    </row>
    <row r="110" spans="1:1" ht="15" hidden="1" x14ac:dyDescent="0.25">
      <c r="A110" s="14" t="s">
        <v>119</v>
      </c>
    </row>
    <row r="111" spans="1:1" ht="15" hidden="1" x14ac:dyDescent="0.25">
      <c r="A111" s="13" t="s">
        <v>155</v>
      </c>
    </row>
    <row r="112" spans="1:1" ht="15" hidden="1" x14ac:dyDescent="0.25">
      <c r="A112" s="14" t="s">
        <v>156</v>
      </c>
    </row>
    <row r="113" spans="1:1" ht="15" hidden="1" x14ac:dyDescent="0.25">
      <c r="A113" s="13" t="s">
        <v>157</v>
      </c>
    </row>
    <row r="114" spans="1:1" ht="15" hidden="1" x14ac:dyDescent="0.25">
      <c r="A114" s="14" t="s">
        <v>130</v>
      </c>
    </row>
    <row r="115" spans="1:1" ht="15" hidden="1" x14ac:dyDescent="0.25">
      <c r="A115" s="13" t="s">
        <v>164</v>
      </c>
    </row>
    <row r="116" spans="1:1" ht="15" hidden="1" x14ac:dyDescent="0.25">
      <c r="A116" s="14" t="s">
        <v>119</v>
      </c>
    </row>
    <row r="117" spans="1:1" ht="15" x14ac:dyDescent="0.25">
      <c r="A117" s="13" t="s">
        <v>167</v>
      </c>
    </row>
    <row r="118" spans="1:1" ht="15" x14ac:dyDescent="0.25">
      <c r="A118" s="14" t="s">
        <v>51</v>
      </c>
    </row>
    <row r="124" spans="1:1" ht="15" x14ac:dyDescent="0.25">
      <c r="A124" s="13" t="s">
        <v>42</v>
      </c>
    </row>
    <row r="125" spans="1:1" ht="15" x14ac:dyDescent="0.25">
      <c r="A125" s="71" t="s">
        <v>44</v>
      </c>
    </row>
    <row r="126" spans="1:1" ht="15" x14ac:dyDescent="0.25">
      <c r="A126" s="13" t="s">
        <v>43</v>
      </c>
    </row>
    <row r="127" spans="1:1" ht="15" x14ac:dyDescent="0.25">
      <c r="A127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2024-05-30T14:16:59Z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