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2B0C9D09-633E-4012-8D04-23C7FD32BD3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RANKLIN HAMPSHIRE" sheetId="2" r:id="rId1"/>
  </sheets>
  <definedNames>
    <definedName name="_xlnm.Print_Area" localSheetId="0">'FRANKLIN HAMPSHIRE'!$A$1:$H$70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68" i="2" l="1"/>
  <c r="Z47" i="2"/>
  <c r="Z28" i="2"/>
  <c r="X68" i="2"/>
  <c r="Z27" i="2"/>
  <c r="Z26" i="2"/>
  <c r="W68" i="2"/>
  <c r="Z25" i="2"/>
  <c r="V24" i="2"/>
  <c r="Z24" i="2" s="1"/>
  <c r="U68" i="2"/>
  <c r="Z23" i="2"/>
  <c r="Z22" i="2"/>
  <c r="T68" i="2"/>
  <c r="Z21" i="2"/>
  <c r="S68" i="2"/>
  <c r="Z66" i="2"/>
  <c r="Z65" i="2"/>
  <c r="R68" i="2"/>
  <c r="Q62" i="2"/>
  <c r="Z62" i="2" s="1"/>
  <c r="Q60" i="2"/>
  <c r="Z60" i="2" s="1"/>
  <c r="Z55" i="2"/>
  <c r="Z57" i="2"/>
  <c r="Z59" i="2"/>
  <c r="Z61" i="2"/>
  <c r="Z63" i="2"/>
  <c r="Z64" i="2"/>
  <c r="P18" i="2"/>
  <c r="Z18" i="2" s="1"/>
  <c r="Z17" i="2"/>
  <c r="Z19" i="2"/>
  <c r="P16" i="2"/>
  <c r="Z16" i="2" s="1"/>
  <c r="O68" i="2"/>
  <c r="Z9" i="2"/>
  <c r="N56" i="2"/>
  <c r="N68" i="2" s="1"/>
  <c r="M68" i="2"/>
  <c r="Z8" i="2"/>
  <c r="Z32" i="2"/>
  <c r="L68" i="2"/>
  <c r="Z48" i="2"/>
  <c r="K47" i="2"/>
  <c r="J58" i="2"/>
  <c r="J68" i="2" s="1"/>
  <c r="I54" i="2"/>
  <c r="I68" i="2" s="1"/>
  <c r="Z20" i="2"/>
  <c r="Z10" i="2"/>
  <c r="Z11" i="2"/>
  <c r="Z12" i="2"/>
  <c r="H68" i="2"/>
  <c r="V68" i="2" l="1"/>
  <c r="Z58" i="2"/>
  <c r="Q68" i="2"/>
  <c r="Z54" i="2"/>
  <c r="Z56" i="2"/>
  <c r="P68" i="2"/>
  <c r="K68" i="2"/>
</calcChain>
</file>

<file path=xl/sharedStrings.xml><?xml version="1.0" encoding="utf-8"?>
<sst xmlns="http://schemas.openxmlformats.org/spreadsheetml/2006/main" count="256" uniqueCount="156">
  <si>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</si>
  <si>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</si>
  <si>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</si>
  <si>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</si>
  <si>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</si>
  <si>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</si>
  <si>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</si>
  <si>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</si>
  <si>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</si>
  <si>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</si>
  <si>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</si>
  <si>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</si>
  <si>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</si>
  <si>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</si>
  <si>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</si>
  <si>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</si>
  <si>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</si>
  <si>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</si>
  <si>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</si>
  <si>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</si>
  <si>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</si>
  <si>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</si>
  <si>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</si>
  <si>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</si>
  <si>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</si>
  <si>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</si>
  <si>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</si>
  <si>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</si>
  <si>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</si>
  <si>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</si>
  <si>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</si>
  <si>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</si>
  <si>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</si>
  <si>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</si>
  <si>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</si>
  <si>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</si>
  <si>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</si>
  <si>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</si>
  <si>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</si>
  <si>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</si>
  <si>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</si>
  <si>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FY20233067</t>
  </si>
  <si>
    <t>UI-35950-21-60-A-25</t>
  </si>
  <si>
    <t>JULY 1, 2023-SEPT. 30, 2023</t>
  </si>
  <si>
    <t>INITIAL AWARD FY24 MAY 31, 2023</t>
  </si>
  <si>
    <t>TO ADD WPP SNAP EXPANSION FUNDS</t>
  </si>
  <si>
    <t>CT EOL 24CCFHAMWP</t>
  </si>
  <si>
    <t>INITIAL AWARD FY24</t>
  </si>
  <si>
    <t>BUDGET #1 FY24</t>
  </si>
  <si>
    <t>CT EOL 24CCFHAMWIA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</si>
  <si>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</si>
  <si>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</si>
  <si>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</si>
  <si>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7003-1631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</si>
  <si>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</si>
  <si>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</si>
  <si>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</si>
  <si>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</si>
  <si>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</si>
  <si>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</si>
  <si>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</si>
  <si>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</si>
  <si>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7003-1778</t>
  </si>
  <si>
    <t>BUDGET #3 FY24</t>
  </si>
  <si>
    <t>CT EOL 24CCFHAMNEGREA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</si>
  <si>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</si>
  <si>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</si>
  <si>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</si>
  <si>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</si>
  <si>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</si>
  <si>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</si>
  <si>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</si>
  <si>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#4 FY24</t>
  </si>
  <si>
    <t>CT EOL 24CCFHAMVETSUI</t>
  </si>
  <si>
    <t>DVOP</t>
  </si>
  <si>
    <t>JULY 1,2023-JUNE 30, 2024</t>
  </si>
  <si>
    <t>FVETS2023</t>
  </si>
  <si>
    <t>K109</t>
  </si>
  <si>
    <t>BUDGET #4 FY24 AUGUST 31, 2023</t>
  </si>
  <si>
    <t>TO ADD FY24 VETS FUNDS</t>
  </si>
  <si>
    <t>BUDGET #5 FY24</t>
  </si>
  <si>
    <t>CT EOL 24CCFHAMSOSWTF</t>
  </si>
  <si>
    <t>BUDGET #5 FY24 SEPTEMBER 12, 2023</t>
  </si>
  <si>
    <t>TO ADD WTF FUNDS</t>
  </si>
  <si>
    <t>WORKFORCE TRAINING FUND</t>
  </si>
  <si>
    <t>WTRUSTF24</t>
  </si>
  <si>
    <t>BUDGET #6 FY24</t>
  </si>
  <si>
    <t>TO ADD FY24 ADULT FUNDS</t>
  </si>
  <si>
    <t>BUDGET #6 FY24 SEPTEMBER 26, 2023</t>
  </si>
  <si>
    <t>ADULT</t>
  </si>
  <si>
    <t>FWIAADT24A</t>
  </si>
  <si>
    <t>7003-1630</t>
  </si>
  <si>
    <t>BUDGET #7 FY24</t>
  </si>
  <si>
    <t>TO ADD FY24 SOS FUNDS</t>
  </si>
  <si>
    <t>BUDGET #7 FY24 SEPTEMBER 27, 2023</t>
  </si>
  <si>
    <t>STATE ONE STOP</t>
  </si>
  <si>
    <t>STOSCC2024</t>
  </si>
  <si>
    <t>BUDGET #8 FY24</t>
  </si>
  <si>
    <t>WP 90%</t>
  </si>
  <si>
    <t>FES2024</t>
  </si>
  <si>
    <t>WP 10%</t>
  </si>
  <si>
    <t>BUDGET #8 FY24 DEC 1, 2023</t>
  </si>
  <si>
    <t>TO ADD WP FUNDS</t>
  </si>
  <si>
    <t>BUDGET #9 FY24</t>
  </si>
  <si>
    <t>FWIAADT24B</t>
  </si>
  <si>
    <t>FWIADWK24B</t>
  </si>
  <si>
    <t>TO ADD WIOA FUNDS</t>
  </si>
  <si>
    <t>BUDGET #9 FY24 DEC 7, 2023</t>
  </si>
  <si>
    <t>BUDGET #10 FY24</t>
  </si>
  <si>
    <t>TO ADD RAPID RESPONSE FUNDS</t>
  </si>
  <si>
    <t>RAPID RESPONSE STATE STAFF</t>
  </si>
  <si>
    <t>NPS STATE STAFF</t>
  </si>
  <si>
    <t>BUDGET #10 FY24 DEC 21, 2023</t>
  </si>
  <si>
    <t>BUDGET #11 FY24</t>
  </si>
  <si>
    <t>MRC</t>
  </si>
  <si>
    <t>F100VR0023</t>
  </si>
  <si>
    <t>4120-0020</t>
  </si>
  <si>
    <t>K133</t>
  </si>
  <si>
    <t>BUDGET #11 FY24  JANUARY 24, 2024</t>
  </si>
  <si>
    <t>TO ADD PARTNER FUNDS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</si>
  <si>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</si>
  <si>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</si>
  <si>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</si>
  <si>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</si>
  <si>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</si>
  <si>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</si>
  <si>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27, 2024</t>
  </si>
  <si>
    <t>TO ADD DTA WPP FUNDS</t>
  </si>
  <si>
    <t>BUDGET #13 FY24  FEB. 29, 2024</t>
  </si>
  <si>
    <t>TO ADD RESEA FUNDS</t>
  </si>
  <si>
    <t>BUDGET #13 FY24</t>
  </si>
  <si>
    <t>BUDGET #14 FY24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</si>
  <si>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</si>
  <si>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</si>
  <si>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</si>
  <si>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</si>
  <si>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</si>
  <si>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</si>
  <si>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#15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</si>
  <si>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</si>
  <si>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</si>
  <si>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</si>
  <si>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</si>
  <si>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</si>
  <si>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</si>
  <si>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</si>
  <si>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</si>
  <si>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#15 FY24  MARCH 4, 2024</t>
  </si>
  <si>
    <t>BUDGET #16 FY24</t>
  </si>
  <si>
    <t>BUDGET #16 FY24  MARCH 13, 2024</t>
  </si>
  <si>
    <t>MA COMMISION FOR THE BLIND</t>
  </si>
  <si>
    <t> FH126A23VR</t>
  </si>
  <si>
    <t>4110-3021</t>
  </si>
  <si>
    <t>K222</t>
  </si>
  <si>
    <t>BUDGET #17 FY24</t>
  </si>
  <si>
    <t>BUDGET #17 FY24  APRIL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</si>
</sst>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8" fillId="0" borderId="1" xfId="1" applyFont="1" applyFill="1" applyBorder="1"/>
    <xf numFmtId="0" fontId="15" fillId="3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2" fillId="0" borderId="7" xfId="0" applyFont="1" applyBorder="1" applyAlignment="1">
      <alignment horizontal="center" wrapText="1"/>
    </xf>
    <xf numFmtId="0" fontId="23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9" fillId="0" borderId="1" xfId="0" applyFont="1" applyBorder="1" applyAlignment="1">
      <alignment horizontal="left" vertical="top"/>
    </xf>
    <xf numFmtId="0" fontId="14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5"/>
  <sheetViews>
    <sheetView tabSelected="1" topLeftCell="D4" zoomScale="120" zoomScaleNormal="120" workbookViewId="0">
      <selection activeCell="Y47" sqref="Y47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5.453125" style="2" customWidth="1"/>
    <col min="8" max="8" width="17.90625" style="2" hidden="1" customWidth="1"/>
    <col min="9" max="10" width="12.1796875" style="2" hidden="1" customWidth="1"/>
    <col min="11" max="14" width="11.1796875" style="2" hidden="1" customWidth="1"/>
    <col min="15" max="15" width="12.1796875" style="2" hidden="1" customWidth="1"/>
    <col min="16" max="16" width="11.1796875" style="2" hidden="1" customWidth="1"/>
    <col min="17" max="17" width="12.90625" style="2" hidden="1" customWidth="1"/>
    <col min="18" max="19" width="13.90625" style="2" hidden="1" customWidth="1"/>
    <col min="20" max="24" width="15.26953125" style="2" hidden="1" customWidth="1"/>
    <col min="25" max="25" width="15.26953125" style="2" customWidth="1"/>
    <col min="26" max="26" width="12.1796875" style="3" hidden="1" customWidth="1"/>
    <col min="27" max="27" width="11.81640625" style="3" bestFit="1" customWidth="1"/>
    <col min="28" max="28" width="10.1796875" style="3" bestFit="1" customWidth="1"/>
    <col min="29" max="16384" width="9.1796875" style="3"/>
  </cols>
  <sheetData>
    <row r="1" spans="1:26" ht="20.5" x14ac:dyDescent="0.45">
      <c r="A1" s="3" t="s">
        <v>10</v>
      </c>
      <c r="B1" s="81" t="s">
        <v>9</v>
      </c>
      <c r="C1" s="82"/>
      <c r="D1" s="82"/>
      <c r="E1" s="82"/>
      <c r="F1" s="82"/>
      <c r="G1" s="82"/>
      <c r="H1" s="82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26" ht="20.5" x14ac:dyDescent="0.45">
      <c r="B2" s="6"/>
      <c r="C2" s="6"/>
      <c r="D2" s="6"/>
      <c r="E2" s="7"/>
      <c r="F2" s="7"/>
      <c r="G2" s="7"/>
    </row>
    <row r="3" spans="1:26" ht="20.5" x14ac:dyDescent="0.45">
      <c r="A3" s="4" t="s">
        <v>11</v>
      </c>
      <c r="B3" s="6" t="s">
        <v>7</v>
      </c>
      <c r="C3" s="1"/>
    </row>
    <row r="4" spans="1:26" ht="21" thickBot="1" x14ac:dyDescent="0.5">
      <c r="A4" s="4"/>
      <c r="B4" s="5"/>
      <c r="C4" s="1"/>
    </row>
    <row r="5" spans="1:26" s="10" customFormat="1" ht="33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26</v>
      </c>
      <c r="H5" s="9" t="s">
        <v>47</v>
      </c>
      <c r="I5" s="50" t="s">
        <v>48</v>
      </c>
      <c r="J5" s="50" t="s">
        <v>57</v>
      </c>
      <c r="K5" s="50" t="s">
        <v>63</v>
      </c>
      <c r="L5" s="50" t="s">
        <v>72</v>
      </c>
      <c r="M5" s="50" t="s">
        <v>80</v>
      </c>
      <c r="N5" s="50" t="s">
        <v>86</v>
      </c>
      <c r="O5" s="50" t="s">
        <v>92</v>
      </c>
      <c r="P5" s="50" t="s">
        <v>97</v>
      </c>
      <c r="Q5" s="50" t="s">
        <v>103</v>
      </c>
      <c r="R5" s="50" t="s">
        <v>108</v>
      </c>
      <c r="S5" s="50" t="s">
        <v>113</v>
      </c>
      <c r="T5" s="50" t="s">
        <v>120</v>
      </c>
      <c r="U5" s="50" t="s">
        <v>130</v>
      </c>
      <c r="V5" s="50" t="s">
        <v>131</v>
      </c>
      <c r="W5" s="50" t="s">
        <v>138</v>
      </c>
      <c r="X5" s="50" t="s">
        <v>148</v>
      </c>
      <c r="Y5" s="50" t="s">
        <v>154</v>
      </c>
      <c r="Z5" s="31" t="s">
        <v>6</v>
      </c>
    </row>
    <row r="6" spans="1:26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6"/>
    </row>
    <row r="7" spans="1:26" s="10" customFormat="1" ht="16.5" hidden="1" customHeight="1" x14ac:dyDescent="0.35">
      <c r="A7" s="15" t="s">
        <v>81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6"/>
    </row>
    <row r="8" spans="1:26" s="10" customFormat="1" ht="16.5" hidden="1" customHeight="1" x14ac:dyDescent="0.35">
      <c r="A8" s="32" t="s">
        <v>84</v>
      </c>
      <c r="B8" s="17" t="s">
        <v>51</v>
      </c>
      <c r="C8" s="43" t="s">
        <v>85</v>
      </c>
      <c r="D8" s="54" t="s">
        <v>12</v>
      </c>
      <c r="E8" s="55" t="s">
        <v>21</v>
      </c>
      <c r="F8" s="15" t="s">
        <v>13</v>
      </c>
      <c r="G8" s="15"/>
      <c r="H8" s="20"/>
      <c r="I8" s="20"/>
      <c r="J8" s="20"/>
      <c r="K8" s="20"/>
      <c r="L8" s="20"/>
      <c r="M8" s="65">
        <v>95000</v>
      </c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56">
        <f>SUM(M8)</f>
        <v>95000</v>
      </c>
    </row>
    <row r="9" spans="1:26" s="10" customFormat="1" ht="16.5" hidden="1" customHeight="1" thickBot="1" x14ac:dyDescent="0.4">
      <c r="A9" s="36" t="s">
        <v>95</v>
      </c>
      <c r="B9" s="66" t="s">
        <v>51</v>
      </c>
      <c r="C9" s="57" t="s">
        <v>96</v>
      </c>
      <c r="D9" s="54" t="s">
        <v>15</v>
      </c>
      <c r="E9" s="54" t="s">
        <v>25</v>
      </c>
      <c r="F9" s="17" t="s">
        <v>13</v>
      </c>
      <c r="G9" s="17"/>
      <c r="H9" s="20"/>
      <c r="I9" s="20"/>
      <c r="J9" s="20"/>
      <c r="K9" s="20"/>
      <c r="L9" s="20"/>
      <c r="M9" s="65"/>
      <c r="N9" s="65"/>
      <c r="O9" s="65">
        <v>208602</v>
      </c>
      <c r="P9" s="65"/>
      <c r="Q9" s="65"/>
      <c r="R9" s="65"/>
      <c r="S9" s="65"/>
      <c r="T9" s="65"/>
      <c r="U9" s="65"/>
      <c r="V9" s="65"/>
      <c r="W9" s="65"/>
      <c r="X9" s="65"/>
      <c r="Y9" s="65"/>
      <c r="Z9" s="56">
        <f>SUM(O9)</f>
        <v>208602</v>
      </c>
    </row>
    <row r="10" spans="1:26" s="10" customFormat="1" ht="16.5" hidden="1" customHeight="1" thickTop="1" x14ac:dyDescent="0.35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20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56">
        <f>SUM(H10:H10)</f>
        <v>0</v>
      </c>
    </row>
    <row r="11" spans="1:26" s="10" customFormat="1" ht="16.5" hidden="1" customHeight="1" x14ac:dyDescent="0.35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20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56">
        <f>SUM(H11:H11)</f>
        <v>0</v>
      </c>
    </row>
    <row r="12" spans="1:26" s="10" customFormat="1" ht="16.5" hidden="1" customHeight="1" x14ac:dyDescent="0.35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20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56">
        <f>SUM(H12:H12)</f>
        <v>0</v>
      </c>
    </row>
    <row r="13" spans="1:26" s="10" customFormat="1" ht="14.5" hidden="1" x14ac:dyDescent="0.35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20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56"/>
    </row>
    <row r="14" spans="1:26" s="10" customFormat="1" ht="16.5" hidden="1" customHeight="1" x14ac:dyDescent="0.35">
      <c r="A14" s="15" t="s">
        <v>46</v>
      </c>
      <c r="B14" s="17"/>
      <c r="C14" s="47"/>
      <c r="D14" s="31"/>
      <c r="E14" s="15"/>
      <c r="F14" s="17"/>
      <c r="G14" s="17"/>
      <c r="H14" s="20"/>
      <c r="I14" s="20"/>
      <c r="J14" s="20"/>
      <c r="K14" s="20"/>
      <c r="L14" s="20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56"/>
    </row>
    <row r="15" spans="1:26" s="10" customFormat="1" ht="16.5" hidden="1" customHeight="1" x14ac:dyDescent="0.35">
      <c r="A15" s="15"/>
      <c r="B15" s="17"/>
      <c r="C15" s="47"/>
      <c r="D15" s="31"/>
      <c r="E15" s="15"/>
      <c r="F15" s="17"/>
      <c r="G15" s="17"/>
      <c r="H15" s="20"/>
      <c r="I15" s="20"/>
      <c r="J15" s="20"/>
      <c r="K15" s="20"/>
      <c r="L15" s="20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56"/>
    </row>
    <row r="16" spans="1:26" s="10" customFormat="1" ht="16.5" hidden="1" customHeight="1" x14ac:dyDescent="0.35">
      <c r="A16" s="21" t="s">
        <v>98</v>
      </c>
      <c r="B16" s="17" t="s">
        <v>51</v>
      </c>
      <c r="C16" s="15" t="s">
        <v>99</v>
      </c>
      <c r="D16" s="15" t="s">
        <v>22</v>
      </c>
      <c r="E16" s="15" t="s">
        <v>23</v>
      </c>
      <c r="F16" s="17">
        <v>17.207000000000001</v>
      </c>
      <c r="G16" s="58" t="s">
        <v>27</v>
      </c>
      <c r="H16" s="20"/>
      <c r="I16" s="20"/>
      <c r="J16" s="20"/>
      <c r="K16" s="20"/>
      <c r="L16" s="20"/>
      <c r="M16" s="65"/>
      <c r="N16" s="65"/>
      <c r="O16" s="65"/>
      <c r="P16" s="65">
        <f>60000.12-1</f>
        <v>59999.12</v>
      </c>
      <c r="Q16" s="65"/>
      <c r="R16" s="65"/>
      <c r="S16" s="65"/>
      <c r="T16" s="65"/>
      <c r="U16" s="65"/>
      <c r="V16" s="65"/>
      <c r="W16" s="65"/>
      <c r="X16" s="65"/>
      <c r="Y16" s="65"/>
      <c r="Z16" s="56">
        <f>SUM(P16)</f>
        <v>59999.12</v>
      </c>
    </row>
    <row r="17" spans="1:27" s="10" customFormat="1" ht="16.5" hidden="1" customHeight="1" x14ac:dyDescent="0.35">
      <c r="A17" s="21" t="s">
        <v>98</v>
      </c>
      <c r="B17" s="17" t="s">
        <v>54</v>
      </c>
      <c r="C17" s="15" t="s">
        <v>99</v>
      </c>
      <c r="D17" s="15" t="s">
        <v>22</v>
      </c>
      <c r="E17" s="15" t="s">
        <v>23</v>
      </c>
      <c r="F17" s="17">
        <v>17.207000000000001</v>
      </c>
      <c r="G17" s="58" t="s">
        <v>27</v>
      </c>
      <c r="H17" s="20"/>
      <c r="I17" s="20"/>
      <c r="J17" s="20"/>
      <c r="K17" s="20"/>
      <c r="L17" s="20"/>
      <c r="M17" s="65"/>
      <c r="N17" s="65"/>
      <c r="O17" s="65"/>
      <c r="P17" s="65">
        <v>1</v>
      </c>
      <c r="Q17" s="65"/>
      <c r="R17" s="65"/>
      <c r="S17" s="65"/>
      <c r="T17" s="65"/>
      <c r="U17" s="65"/>
      <c r="V17" s="65"/>
      <c r="W17" s="65"/>
      <c r="X17" s="65"/>
      <c r="Y17" s="65"/>
      <c r="Z17" s="56">
        <f t="shared" ref="Z17:Z19" si="0">SUM(P17)</f>
        <v>1</v>
      </c>
    </row>
    <row r="18" spans="1:27" s="10" customFormat="1" ht="16.5" hidden="1" customHeight="1" x14ac:dyDescent="0.35">
      <c r="A18" s="21" t="s">
        <v>100</v>
      </c>
      <c r="B18" s="17" t="s">
        <v>51</v>
      </c>
      <c r="C18" s="15" t="s">
        <v>99</v>
      </c>
      <c r="D18" s="15" t="s">
        <v>22</v>
      </c>
      <c r="E18" s="15" t="s">
        <v>24</v>
      </c>
      <c r="F18" s="17" t="s">
        <v>16</v>
      </c>
      <c r="G18" s="58" t="s">
        <v>27</v>
      </c>
      <c r="H18" s="20"/>
      <c r="I18" s="20"/>
      <c r="J18" s="20"/>
      <c r="K18" s="20"/>
      <c r="L18" s="20"/>
      <c r="M18" s="65"/>
      <c r="N18" s="65"/>
      <c r="O18" s="65"/>
      <c r="P18" s="65">
        <f>32177-1</f>
        <v>32176</v>
      </c>
      <c r="Q18" s="65"/>
      <c r="R18" s="65"/>
      <c r="S18" s="65"/>
      <c r="T18" s="65"/>
      <c r="U18" s="65"/>
      <c r="V18" s="65"/>
      <c r="W18" s="65"/>
      <c r="X18" s="65"/>
      <c r="Y18" s="65"/>
      <c r="Z18" s="56">
        <f t="shared" si="0"/>
        <v>32176</v>
      </c>
    </row>
    <row r="19" spans="1:27" s="10" customFormat="1" ht="14.5" hidden="1" x14ac:dyDescent="0.35">
      <c r="A19" s="21" t="s">
        <v>100</v>
      </c>
      <c r="B19" s="17" t="s">
        <v>54</v>
      </c>
      <c r="C19" s="15" t="s">
        <v>99</v>
      </c>
      <c r="D19" s="15" t="s">
        <v>22</v>
      </c>
      <c r="E19" s="15" t="s">
        <v>24</v>
      </c>
      <c r="F19" s="17" t="s">
        <v>16</v>
      </c>
      <c r="G19" s="58" t="s">
        <v>27</v>
      </c>
      <c r="H19" s="20"/>
      <c r="I19" s="20"/>
      <c r="J19" s="20"/>
      <c r="K19" s="20"/>
      <c r="L19" s="20"/>
      <c r="M19" s="65"/>
      <c r="N19" s="65"/>
      <c r="O19" s="65"/>
      <c r="P19" s="65">
        <v>1</v>
      </c>
      <c r="Q19" s="65"/>
      <c r="R19" s="65"/>
      <c r="S19" s="65"/>
      <c r="T19" s="65"/>
      <c r="U19" s="65"/>
      <c r="V19" s="65"/>
      <c r="W19" s="65"/>
      <c r="X19" s="65"/>
      <c r="Y19" s="65"/>
      <c r="Z19" s="56">
        <f t="shared" si="0"/>
        <v>1</v>
      </c>
    </row>
    <row r="20" spans="1:27" s="10" customFormat="1" ht="16.5" hidden="1" customHeight="1" x14ac:dyDescent="0.35">
      <c r="A20" s="62" t="s">
        <v>40</v>
      </c>
      <c r="B20" s="17" t="s">
        <v>43</v>
      </c>
      <c r="C20" s="14" t="s">
        <v>41</v>
      </c>
      <c r="D20" s="14" t="s">
        <v>18</v>
      </c>
      <c r="E20" s="14" t="s">
        <v>19</v>
      </c>
      <c r="F20" s="63">
        <v>10.561</v>
      </c>
      <c r="G20" s="17"/>
      <c r="H20" s="65">
        <v>2712.7100000000005</v>
      </c>
      <c r="I20" s="20"/>
      <c r="J20" s="20"/>
      <c r="K20" s="20"/>
      <c r="L20" s="20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56">
        <f>SUM(H20:I20)</f>
        <v>2712.7100000000005</v>
      </c>
    </row>
    <row r="21" spans="1:27" s="10" customFormat="1" ht="16.5" hidden="1" customHeight="1" x14ac:dyDescent="0.35">
      <c r="A21" s="62" t="s">
        <v>114</v>
      </c>
      <c r="B21" s="17" t="s">
        <v>51</v>
      </c>
      <c r="C21" s="72" t="s">
        <v>115</v>
      </c>
      <c r="D21" s="72" t="s">
        <v>116</v>
      </c>
      <c r="E21" s="30" t="s">
        <v>117</v>
      </c>
      <c r="F21" s="73" t="s">
        <v>13</v>
      </c>
      <c r="G21" s="17"/>
      <c r="H21" s="65"/>
      <c r="I21" s="20"/>
      <c r="J21" s="20"/>
      <c r="K21" s="20"/>
      <c r="L21" s="20"/>
      <c r="M21" s="65"/>
      <c r="N21" s="65"/>
      <c r="O21" s="65"/>
      <c r="P21" s="65"/>
      <c r="Q21" s="65"/>
      <c r="R21" s="65"/>
      <c r="S21" s="65">
        <v>10989.15</v>
      </c>
      <c r="T21" s="65"/>
      <c r="U21" s="65"/>
      <c r="V21" s="65"/>
      <c r="W21" s="65"/>
      <c r="X21" s="65"/>
      <c r="Y21" s="65"/>
      <c r="Z21" s="56">
        <f>S21</f>
        <v>10989.15</v>
      </c>
    </row>
    <row r="22" spans="1:27" s="10" customFormat="1" ht="16.5" hidden="1" customHeight="1" x14ac:dyDescent="0.35">
      <c r="A22" s="62" t="s">
        <v>121</v>
      </c>
      <c r="B22" s="17" t="s">
        <v>51</v>
      </c>
      <c r="C22" s="74" t="s">
        <v>122</v>
      </c>
      <c r="D22" s="74" t="s">
        <v>123</v>
      </c>
      <c r="E22" s="15" t="s">
        <v>124</v>
      </c>
      <c r="F22" s="15" t="s">
        <v>13</v>
      </c>
      <c r="G22" s="17"/>
      <c r="H22" s="65"/>
      <c r="I22" s="20"/>
      <c r="J22" s="20"/>
      <c r="K22" s="20"/>
      <c r="L22" s="20"/>
      <c r="M22" s="65"/>
      <c r="N22" s="65"/>
      <c r="O22" s="65"/>
      <c r="P22" s="65"/>
      <c r="Q22" s="65"/>
      <c r="R22" s="65"/>
      <c r="S22" s="65"/>
      <c r="T22" s="65">
        <v>21349.87</v>
      </c>
      <c r="U22" s="65"/>
      <c r="V22" s="65"/>
      <c r="W22" s="65"/>
      <c r="X22" s="65"/>
      <c r="Y22" s="65"/>
      <c r="Z22" s="56">
        <f>T22</f>
        <v>21349.87</v>
      </c>
    </row>
    <row r="23" spans="1:27" s="10" customFormat="1" ht="16.5" hidden="1" customHeight="1" x14ac:dyDescent="0.35">
      <c r="A23" s="21" t="s">
        <v>125</v>
      </c>
      <c r="B23" s="17" t="s">
        <v>51</v>
      </c>
      <c r="C23" s="74" t="s">
        <v>122</v>
      </c>
      <c r="D23" s="74" t="s">
        <v>123</v>
      </c>
      <c r="E23" s="15" t="s">
        <v>124</v>
      </c>
      <c r="F23" s="15" t="s">
        <v>13</v>
      </c>
      <c r="G23" s="17"/>
      <c r="H23" s="65"/>
      <c r="I23" s="20"/>
      <c r="J23" s="20"/>
      <c r="K23" s="20"/>
      <c r="L23" s="20"/>
      <c r="M23" s="65"/>
      <c r="N23" s="65"/>
      <c r="O23" s="65"/>
      <c r="P23" s="65"/>
      <c r="Q23" s="65"/>
      <c r="R23" s="65"/>
      <c r="S23" s="65"/>
      <c r="T23" s="65">
        <v>23173.859318699968</v>
      </c>
      <c r="U23" s="65"/>
      <c r="V23" s="65"/>
      <c r="W23" s="65"/>
      <c r="X23" s="65"/>
      <c r="Y23" s="65"/>
      <c r="Z23" s="56">
        <f>T23</f>
        <v>23173.859318699968</v>
      </c>
    </row>
    <row r="24" spans="1:27" s="10" customFormat="1" ht="16.5" hidden="1" customHeight="1" x14ac:dyDescent="0.35">
      <c r="A24" s="21" t="s">
        <v>134</v>
      </c>
      <c r="B24" s="70" t="s">
        <v>51</v>
      </c>
      <c r="C24" s="46" t="s">
        <v>135</v>
      </c>
      <c r="D24" s="46" t="s">
        <v>136</v>
      </c>
      <c r="E24" s="46" t="s">
        <v>137</v>
      </c>
      <c r="F24" s="15"/>
      <c r="G24" s="17"/>
      <c r="H24" s="65"/>
      <c r="I24" s="20"/>
      <c r="J24" s="20"/>
      <c r="K24" s="20"/>
      <c r="L24" s="20"/>
      <c r="M24" s="65"/>
      <c r="N24" s="65"/>
      <c r="O24" s="65"/>
      <c r="P24" s="65"/>
      <c r="Q24" s="65"/>
      <c r="R24" s="65"/>
      <c r="S24" s="65"/>
      <c r="T24" s="65"/>
      <c r="U24" s="65"/>
      <c r="V24" s="65">
        <f>56180-1</f>
        <v>56179</v>
      </c>
      <c r="W24" s="65"/>
      <c r="X24" s="65"/>
      <c r="Y24" s="65"/>
      <c r="Z24" s="56">
        <f>V24</f>
        <v>56179</v>
      </c>
    </row>
    <row r="25" spans="1:27" s="10" customFormat="1" ht="16.5" hidden="1" customHeight="1" x14ac:dyDescent="0.35">
      <c r="A25" s="21" t="s">
        <v>134</v>
      </c>
      <c r="B25" s="17" t="s">
        <v>54</v>
      </c>
      <c r="C25" s="46" t="s">
        <v>135</v>
      </c>
      <c r="D25" s="46" t="s">
        <v>136</v>
      </c>
      <c r="E25" s="46" t="s">
        <v>137</v>
      </c>
      <c r="F25" s="15"/>
      <c r="G25" s="17"/>
      <c r="H25" s="65"/>
      <c r="I25" s="20"/>
      <c r="J25" s="20"/>
      <c r="K25" s="20"/>
      <c r="L25" s="20"/>
      <c r="M25" s="65"/>
      <c r="N25" s="65"/>
      <c r="O25" s="65"/>
      <c r="P25" s="65"/>
      <c r="Q25" s="65"/>
      <c r="R25" s="65"/>
      <c r="S25" s="65"/>
      <c r="T25" s="65"/>
      <c r="U25" s="65"/>
      <c r="V25" s="65">
        <v>1</v>
      </c>
      <c r="W25" s="65"/>
      <c r="X25" s="65"/>
      <c r="Y25" s="65"/>
      <c r="Z25" s="56">
        <f>V25</f>
        <v>1</v>
      </c>
    </row>
    <row r="26" spans="1:27" s="10" customFormat="1" ht="16.5" hidden="1" customHeight="1" x14ac:dyDescent="0.35">
      <c r="A26" s="75" t="s">
        <v>139</v>
      </c>
      <c r="B26" s="70" t="s">
        <v>51</v>
      </c>
      <c r="C26" s="76" t="s">
        <v>140</v>
      </c>
      <c r="D26" s="76" t="s">
        <v>141</v>
      </c>
      <c r="E26" s="77" t="s">
        <v>142</v>
      </c>
      <c r="F26" s="15" t="s">
        <v>13</v>
      </c>
      <c r="G26" s="17"/>
      <c r="H26" s="65"/>
      <c r="I26" s="20"/>
      <c r="J26" s="20"/>
      <c r="K26" s="20"/>
      <c r="L26" s="20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>
        <v>5307.64</v>
      </c>
      <c r="X26" s="65"/>
      <c r="Y26" s="65"/>
      <c r="Z26" s="56">
        <f>W26</f>
        <v>5307.64</v>
      </c>
    </row>
    <row r="27" spans="1:27" s="10" customFormat="1" ht="16.5" hidden="1" customHeight="1" x14ac:dyDescent="0.35">
      <c r="A27" s="78" t="s">
        <v>143</v>
      </c>
      <c r="B27" s="70" t="s">
        <v>51</v>
      </c>
      <c r="C27" s="76" t="s">
        <v>144</v>
      </c>
      <c r="D27" s="76" t="s">
        <v>145</v>
      </c>
      <c r="E27" s="77" t="s">
        <v>146</v>
      </c>
      <c r="F27" s="15" t="s">
        <v>13</v>
      </c>
      <c r="G27" s="17"/>
      <c r="H27" s="65"/>
      <c r="I27" s="20"/>
      <c r="J27" s="20"/>
      <c r="K27" s="20"/>
      <c r="L27" s="20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>
        <v>3980.73</v>
      </c>
      <c r="X27" s="65"/>
      <c r="Y27" s="65"/>
      <c r="Z27" s="56">
        <f>W27</f>
        <v>3980.73</v>
      </c>
    </row>
    <row r="28" spans="1:27" s="10" customFormat="1" ht="16.5" hidden="1" customHeight="1" x14ac:dyDescent="0.35">
      <c r="A28" s="21" t="s">
        <v>150</v>
      </c>
      <c r="B28" s="70" t="s">
        <v>51</v>
      </c>
      <c r="C28" s="79" t="s">
        <v>151</v>
      </c>
      <c r="D28" s="80" t="s">
        <v>152</v>
      </c>
      <c r="E28" s="30" t="s">
        <v>153</v>
      </c>
      <c r="F28" s="15" t="s">
        <v>13</v>
      </c>
      <c r="G28" s="17"/>
      <c r="H28" s="65"/>
      <c r="I28" s="20"/>
      <c r="J28" s="20"/>
      <c r="K28" s="20"/>
      <c r="L28" s="20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>
        <v>1150</v>
      </c>
      <c r="Y28" s="65"/>
      <c r="Z28" s="56">
        <f>X28</f>
        <v>1150</v>
      </c>
    </row>
    <row r="29" spans="1:27" s="10" customFormat="1" ht="16.5" hidden="1" customHeight="1" x14ac:dyDescent="0.35">
      <c r="A29" s="21"/>
      <c r="B29" s="37"/>
      <c r="C29" s="15"/>
      <c r="D29" s="15"/>
      <c r="E29" s="15"/>
      <c r="F29" s="17"/>
      <c r="G29" s="17"/>
      <c r="H29" s="20"/>
      <c r="I29" s="20"/>
      <c r="J29" s="20"/>
      <c r="K29" s="20"/>
      <c r="L29" s="20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56"/>
      <c r="AA29" s="40"/>
    </row>
    <row r="30" spans="1:27" s="10" customFormat="1" ht="16.5" hidden="1" customHeight="1" x14ac:dyDescent="0.35">
      <c r="A30" s="9" t="s">
        <v>8</v>
      </c>
      <c r="B30" s="37"/>
      <c r="C30" s="38"/>
      <c r="D30" s="38"/>
      <c r="E30" s="39"/>
      <c r="F30" s="37"/>
      <c r="G30" s="37"/>
      <c r="H30" s="20"/>
      <c r="I30" s="20"/>
      <c r="J30" s="20"/>
      <c r="K30" s="20"/>
      <c r="L30" s="20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56"/>
    </row>
    <row r="31" spans="1:27" s="10" customFormat="1" ht="16.5" hidden="1" customHeight="1" x14ac:dyDescent="0.35">
      <c r="A31" s="15" t="s">
        <v>73</v>
      </c>
      <c r="B31" s="37"/>
      <c r="C31" s="38"/>
      <c r="D31" s="38"/>
      <c r="E31" s="39"/>
      <c r="F31" s="37"/>
      <c r="G31" s="37"/>
      <c r="H31" s="20"/>
      <c r="I31" s="20"/>
      <c r="J31" s="20"/>
      <c r="K31" s="20"/>
      <c r="L31" s="20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56"/>
    </row>
    <row r="32" spans="1:27" s="10" customFormat="1" ht="16.5" hidden="1" customHeight="1" x14ac:dyDescent="0.35">
      <c r="A32" s="41" t="s">
        <v>74</v>
      </c>
      <c r="B32" s="17" t="s">
        <v>75</v>
      </c>
      <c r="C32" s="15" t="s">
        <v>76</v>
      </c>
      <c r="D32" s="15" t="s">
        <v>17</v>
      </c>
      <c r="E32" s="35" t="s">
        <v>77</v>
      </c>
      <c r="F32" s="31">
        <v>17.800999999999998</v>
      </c>
      <c r="G32" s="58" t="s">
        <v>28</v>
      </c>
      <c r="H32" s="20"/>
      <c r="I32" s="20"/>
      <c r="J32" s="20"/>
      <c r="K32" s="20"/>
      <c r="L32" s="65">
        <v>14282</v>
      </c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56">
        <f>L32</f>
        <v>14282</v>
      </c>
    </row>
    <row r="33" spans="1:27" s="10" customFormat="1" ht="16.5" hidden="1" customHeight="1" x14ac:dyDescent="0.35">
      <c r="A33" s="36"/>
      <c r="B33" s="17"/>
      <c r="C33" s="33"/>
      <c r="D33" s="33"/>
      <c r="E33" s="35"/>
      <c r="F33" s="31"/>
      <c r="G33" s="58"/>
      <c r="H33" s="20"/>
      <c r="I33" s="20"/>
      <c r="J33" s="20"/>
      <c r="K33" s="20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56"/>
    </row>
    <row r="34" spans="1:27" s="10" customFormat="1" ht="16.5" hidden="1" customHeight="1" x14ac:dyDescent="0.35">
      <c r="A34" s="36"/>
      <c r="B34" s="17"/>
      <c r="C34" s="33"/>
      <c r="D34" s="33"/>
      <c r="E34" s="35"/>
      <c r="F34" s="31"/>
      <c r="G34" s="58"/>
      <c r="H34" s="20"/>
      <c r="I34" s="20"/>
      <c r="J34" s="20"/>
      <c r="K34" s="20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56"/>
      <c r="AA34" s="40"/>
    </row>
    <row r="35" spans="1:27" s="10" customFormat="1" ht="16.5" hidden="1" customHeight="1" x14ac:dyDescent="0.35">
      <c r="A35" s="21"/>
      <c r="B35" s="17"/>
      <c r="C35" s="33"/>
      <c r="D35" s="33"/>
      <c r="E35" s="35"/>
      <c r="F35" s="17"/>
      <c r="G35" s="17"/>
      <c r="H35" s="20"/>
      <c r="I35" s="20"/>
      <c r="J35" s="20"/>
      <c r="K35" s="20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56"/>
    </row>
    <row r="36" spans="1:27" s="10" customFormat="1" ht="16.5" hidden="1" customHeight="1" x14ac:dyDescent="0.35">
      <c r="A36" s="21"/>
      <c r="B36" s="17"/>
      <c r="C36" s="30"/>
      <c r="D36" s="15"/>
      <c r="E36" s="30"/>
      <c r="F36" s="17"/>
      <c r="G36" s="17"/>
      <c r="H36" s="18"/>
      <c r="I36" s="18"/>
      <c r="J36" s="18"/>
      <c r="K36" s="18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56"/>
    </row>
    <row r="37" spans="1:27" s="23" customFormat="1" ht="16.5" hidden="1" customHeight="1" x14ac:dyDescent="0.35">
      <c r="A37" s="9" t="s">
        <v>8</v>
      </c>
      <c r="B37" s="11"/>
      <c r="C37" s="14"/>
      <c r="D37" s="14"/>
      <c r="E37" s="11"/>
      <c r="F37" s="11"/>
      <c r="G37" s="11"/>
      <c r="H37" s="18"/>
      <c r="I37" s="18"/>
      <c r="J37" s="18"/>
      <c r="K37" s="18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56"/>
    </row>
    <row r="38" spans="1:27" s="10" customFormat="1" ht="16.5" hidden="1" customHeight="1" x14ac:dyDescent="0.35">
      <c r="A38" s="15" t="s">
        <v>29</v>
      </c>
      <c r="B38" s="11"/>
      <c r="C38" s="14"/>
      <c r="D38" s="14"/>
      <c r="E38" s="11"/>
      <c r="F38" s="11"/>
      <c r="G38" s="11"/>
      <c r="H38" s="18"/>
      <c r="I38" s="18"/>
      <c r="J38" s="18"/>
      <c r="K38" s="18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56"/>
    </row>
    <row r="39" spans="1:27" s="23" customFormat="1" ht="15" hidden="1" customHeight="1" x14ac:dyDescent="0.35">
      <c r="A39" s="34" t="s">
        <v>32</v>
      </c>
      <c r="B39" s="17" t="s">
        <v>35</v>
      </c>
      <c r="C39" s="60" t="s">
        <v>33</v>
      </c>
      <c r="D39" s="46" t="s">
        <v>14</v>
      </c>
      <c r="E39" s="46" t="s">
        <v>34</v>
      </c>
      <c r="F39" s="15">
        <v>17.245000000000001</v>
      </c>
      <c r="G39" s="58" t="s">
        <v>30</v>
      </c>
      <c r="H39" s="18"/>
      <c r="I39" s="18"/>
      <c r="J39" s="18"/>
      <c r="K39" s="18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56"/>
    </row>
    <row r="40" spans="1:27" s="10" customFormat="1" ht="16.5" hidden="1" customHeight="1" x14ac:dyDescent="0.35">
      <c r="A40" s="21"/>
      <c r="B40" s="17"/>
      <c r="C40" s="15"/>
      <c r="D40" s="15"/>
      <c r="E40" s="15"/>
      <c r="F40" s="15"/>
      <c r="G40" s="15"/>
      <c r="H40" s="18"/>
      <c r="I40" s="18"/>
      <c r="J40" s="18"/>
      <c r="K40" s="18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56"/>
    </row>
    <row r="41" spans="1:27" s="10" customFormat="1" ht="16.5" hidden="1" customHeight="1" x14ac:dyDescent="0.35">
      <c r="A41" s="41"/>
      <c r="B41" s="42"/>
      <c r="C41" s="15"/>
      <c r="D41" s="15"/>
      <c r="E41" s="15"/>
      <c r="F41" s="15"/>
      <c r="G41" s="15"/>
      <c r="H41" s="18"/>
      <c r="I41" s="18"/>
      <c r="J41" s="18"/>
      <c r="K41" s="18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56"/>
    </row>
    <row r="42" spans="1:27" s="10" customFormat="1" ht="16.5" hidden="1" customHeight="1" x14ac:dyDescent="0.35">
      <c r="A42" s="41"/>
      <c r="B42" s="17"/>
      <c r="C42" s="15"/>
      <c r="D42" s="15"/>
      <c r="E42" s="15"/>
      <c r="F42" s="15"/>
      <c r="G42" s="15"/>
      <c r="H42" s="18"/>
      <c r="I42" s="18"/>
      <c r="J42" s="18"/>
      <c r="K42" s="18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56"/>
    </row>
    <row r="43" spans="1:27" s="10" customFormat="1" ht="16.5" customHeight="1" x14ac:dyDescent="0.35">
      <c r="A43" s="41"/>
      <c r="B43" s="17"/>
      <c r="C43" s="15"/>
      <c r="D43" s="15"/>
      <c r="E43" s="15"/>
      <c r="F43" s="15"/>
      <c r="G43" s="15"/>
      <c r="H43" s="18"/>
      <c r="I43" s="18"/>
      <c r="J43" s="18"/>
      <c r="K43" s="18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56"/>
    </row>
    <row r="44" spans="1:27" s="10" customFormat="1" ht="16.5" customHeight="1" x14ac:dyDescent="0.35">
      <c r="A44" s="22"/>
      <c r="B44" s="11"/>
      <c r="C44" s="12"/>
      <c r="D44" s="12"/>
      <c r="E44" s="13"/>
      <c r="F44" s="14"/>
      <c r="G44" s="14"/>
      <c r="H44" s="18"/>
      <c r="I44" s="18"/>
      <c r="J44" s="18"/>
      <c r="K44" s="18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56"/>
    </row>
    <row r="45" spans="1:27" s="10" customFormat="1" ht="16.5" customHeight="1" x14ac:dyDescent="0.35">
      <c r="A45" s="9" t="s">
        <v>8</v>
      </c>
      <c r="B45" s="11"/>
      <c r="C45" s="12"/>
      <c r="D45" s="12"/>
      <c r="E45" s="13"/>
      <c r="F45" s="14"/>
      <c r="G45" s="14"/>
      <c r="H45" s="18"/>
      <c r="I45" s="18"/>
      <c r="J45" s="18"/>
      <c r="K45" s="18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56"/>
    </row>
    <row r="46" spans="1:27" s="10" customFormat="1" ht="16.5" customHeight="1" x14ac:dyDescent="0.35">
      <c r="A46" s="15" t="s">
        <v>64</v>
      </c>
      <c r="B46" s="11"/>
      <c r="C46" s="12"/>
      <c r="D46" s="12"/>
      <c r="E46" s="13"/>
      <c r="F46" s="14"/>
      <c r="G46" s="14"/>
      <c r="H46" s="18"/>
      <c r="I46" s="18"/>
      <c r="J46" s="18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56"/>
    </row>
    <row r="47" spans="1:27" s="23" customFormat="1" ht="15" customHeight="1" x14ac:dyDescent="0.35">
      <c r="A47" s="51" t="s">
        <v>67</v>
      </c>
      <c r="B47" s="66" t="s">
        <v>51</v>
      </c>
      <c r="C47" s="15" t="s">
        <v>68</v>
      </c>
      <c r="D47" s="15" t="s">
        <v>69</v>
      </c>
      <c r="E47" s="15" t="s">
        <v>70</v>
      </c>
      <c r="F47" s="15">
        <v>17.225000000000001</v>
      </c>
      <c r="G47" s="64" t="s">
        <v>42</v>
      </c>
      <c r="H47" s="18"/>
      <c r="I47" s="18"/>
      <c r="J47" s="18"/>
      <c r="K47" s="69">
        <f>76000-1</f>
        <v>75999</v>
      </c>
      <c r="L47" s="69"/>
      <c r="M47" s="69"/>
      <c r="N47" s="69"/>
      <c r="O47" s="69"/>
      <c r="P47" s="69"/>
      <c r="Q47" s="69"/>
      <c r="R47" s="69"/>
      <c r="S47" s="69"/>
      <c r="T47" s="69"/>
      <c r="U47" s="69">
        <v>92250</v>
      </c>
      <c r="V47" s="69"/>
      <c r="W47" s="69"/>
      <c r="X47" s="69"/>
      <c r="Y47" s="69">
        <v>16194.204605978262</v>
      </c>
      <c r="Z47" s="56">
        <f>SUM(K47:Y47)</f>
        <v>184443.20460597827</v>
      </c>
    </row>
    <row r="48" spans="1:27" s="23" customFormat="1" ht="15" hidden="1" customHeight="1" x14ac:dyDescent="0.35">
      <c r="A48" s="51" t="s">
        <v>67</v>
      </c>
      <c r="B48" s="17" t="s">
        <v>71</v>
      </c>
      <c r="C48" s="15" t="s">
        <v>68</v>
      </c>
      <c r="D48" s="15" t="s">
        <v>69</v>
      </c>
      <c r="E48" s="15" t="s">
        <v>70</v>
      </c>
      <c r="F48" s="15">
        <v>17.225000000000001</v>
      </c>
      <c r="G48" s="64" t="s">
        <v>42</v>
      </c>
      <c r="H48" s="18"/>
      <c r="I48" s="18"/>
      <c r="J48" s="18"/>
      <c r="K48" s="69">
        <v>1</v>
      </c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56">
        <f>SUM(K48)</f>
        <v>1</v>
      </c>
    </row>
    <row r="49" spans="1:27" s="23" customFormat="1" ht="15" hidden="1" customHeight="1" x14ac:dyDescent="0.35">
      <c r="A49" s="41"/>
      <c r="B49" s="17"/>
      <c r="C49" s="15"/>
      <c r="D49" s="15"/>
      <c r="E49" s="15"/>
      <c r="F49" s="15"/>
      <c r="G49" s="15"/>
      <c r="H49" s="18"/>
      <c r="I49" s="18"/>
      <c r="J49" s="18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56"/>
      <c r="AA49" s="48"/>
    </row>
    <row r="50" spans="1:27" s="23" customFormat="1" ht="15" hidden="1" customHeight="1" x14ac:dyDescent="0.35">
      <c r="A50" s="21"/>
      <c r="B50" s="17"/>
      <c r="C50" s="15"/>
      <c r="D50" s="15"/>
      <c r="E50" s="15"/>
      <c r="F50" s="15"/>
      <c r="G50" s="15"/>
      <c r="H50" s="18"/>
      <c r="I50" s="18"/>
      <c r="J50" s="18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56"/>
    </row>
    <row r="51" spans="1:27" s="23" customFormat="1" ht="14.5" hidden="1" x14ac:dyDescent="0.35">
      <c r="A51" s="22"/>
      <c r="B51" s="11"/>
      <c r="C51" s="19"/>
      <c r="D51" s="19"/>
      <c r="E51" s="19"/>
      <c r="F51" s="11"/>
      <c r="G51" s="11"/>
      <c r="H51" s="18"/>
      <c r="I51" s="18"/>
      <c r="J51" s="18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56"/>
    </row>
    <row r="52" spans="1:27" s="23" customFormat="1" ht="14.5" hidden="1" x14ac:dyDescent="0.35">
      <c r="A52" s="9" t="s">
        <v>8</v>
      </c>
      <c r="B52" s="11"/>
      <c r="C52" s="19"/>
      <c r="D52" s="19"/>
      <c r="E52" s="19"/>
      <c r="F52" s="11"/>
      <c r="G52" s="11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56"/>
    </row>
    <row r="53" spans="1:27" s="23" customFormat="1" ht="14.5" hidden="1" x14ac:dyDescent="0.35">
      <c r="A53" s="15" t="s">
        <v>49</v>
      </c>
      <c r="B53" s="11"/>
      <c r="C53" s="19"/>
      <c r="D53" s="19"/>
      <c r="E53" s="19"/>
      <c r="F53" s="11"/>
      <c r="G53" s="11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56"/>
    </row>
    <row r="54" spans="1:27" s="23" customFormat="1" ht="15.5" hidden="1" x14ac:dyDescent="0.35">
      <c r="A54" s="52" t="s">
        <v>50</v>
      </c>
      <c r="B54" s="66" t="s">
        <v>51</v>
      </c>
      <c r="C54" s="67" t="s">
        <v>52</v>
      </c>
      <c r="D54" s="53" t="s">
        <v>53</v>
      </c>
      <c r="E54" s="53">
        <v>6501</v>
      </c>
      <c r="F54" s="17">
        <v>17.259</v>
      </c>
      <c r="G54" s="59" t="s">
        <v>31</v>
      </c>
      <c r="H54" s="44"/>
      <c r="I54" s="44">
        <f>839679-1</f>
        <v>839678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56">
        <f>SUM(H54:Q54)</f>
        <v>839678</v>
      </c>
    </row>
    <row r="55" spans="1:27" s="23" customFormat="1" ht="15.5" hidden="1" x14ac:dyDescent="0.35">
      <c r="A55" s="52" t="s">
        <v>50</v>
      </c>
      <c r="B55" s="17" t="s">
        <v>54</v>
      </c>
      <c r="C55" s="67" t="s">
        <v>52</v>
      </c>
      <c r="D55" s="53" t="s">
        <v>53</v>
      </c>
      <c r="E55" s="53">
        <v>6501</v>
      </c>
      <c r="F55" s="17">
        <v>17.259</v>
      </c>
      <c r="G55" s="59" t="s">
        <v>31</v>
      </c>
      <c r="H55" s="44"/>
      <c r="I55" s="44">
        <v>1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56">
        <f t="shared" ref="Z55:Z64" si="1">SUM(H55:Q55)</f>
        <v>1</v>
      </c>
    </row>
    <row r="56" spans="1:27" s="10" customFormat="1" ht="15.5" hidden="1" x14ac:dyDescent="0.35">
      <c r="A56" s="21" t="s">
        <v>89</v>
      </c>
      <c r="B56" s="66" t="s">
        <v>51</v>
      </c>
      <c r="C56" s="15" t="s">
        <v>90</v>
      </c>
      <c r="D56" s="30" t="s">
        <v>91</v>
      </c>
      <c r="E56" s="30">
        <v>6502</v>
      </c>
      <c r="F56" s="15">
        <v>17.257999999999999</v>
      </c>
      <c r="G56" s="59" t="s">
        <v>31</v>
      </c>
      <c r="H56" s="45"/>
      <c r="I56" s="45"/>
      <c r="J56" s="45"/>
      <c r="K56" s="45"/>
      <c r="L56" s="45"/>
      <c r="M56" s="45"/>
      <c r="N56" s="45">
        <f>86857-1</f>
        <v>86856</v>
      </c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56">
        <f t="shared" si="1"/>
        <v>86856</v>
      </c>
    </row>
    <row r="57" spans="1:27" s="10" customFormat="1" ht="15.5" hidden="1" x14ac:dyDescent="0.35">
      <c r="A57" s="21" t="s">
        <v>89</v>
      </c>
      <c r="B57" s="17" t="s">
        <v>54</v>
      </c>
      <c r="C57" s="15" t="s">
        <v>90</v>
      </c>
      <c r="D57" s="30" t="s">
        <v>91</v>
      </c>
      <c r="E57" s="30">
        <v>6502</v>
      </c>
      <c r="F57" s="15">
        <v>17.257999999999999</v>
      </c>
      <c r="G57" s="59" t="s">
        <v>31</v>
      </c>
      <c r="H57" s="45"/>
      <c r="I57" s="45"/>
      <c r="J57" s="45"/>
      <c r="K57" s="45"/>
      <c r="L57" s="45"/>
      <c r="M57" s="45"/>
      <c r="N57" s="45">
        <v>1</v>
      </c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56">
        <f t="shared" si="1"/>
        <v>1</v>
      </c>
    </row>
    <row r="58" spans="1:27" s="10" customFormat="1" ht="15.5" hidden="1" x14ac:dyDescent="0.35">
      <c r="A58" s="34" t="s">
        <v>60</v>
      </c>
      <c r="B58" s="66" t="s">
        <v>51</v>
      </c>
      <c r="C58" s="68" t="s">
        <v>61</v>
      </c>
      <c r="D58" s="30" t="s">
        <v>62</v>
      </c>
      <c r="E58" s="30">
        <v>6503</v>
      </c>
      <c r="F58" s="15">
        <v>17.277999999999999</v>
      </c>
      <c r="G58" s="59" t="s">
        <v>31</v>
      </c>
      <c r="H58" s="44"/>
      <c r="I58" s="44"/>
      <c r="J58" s="44">
        <f>92272-1</f>
        <v>92271</v>
      </c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56">
        <f t="shared" si="1"/>
        <v>92271</v>
      </c>
    </row>
    <row r="59" spans="1:27" s="10" customFormat="1" ht="15.5" hidden="1" x14ac:dyDescent="0.35">
      <c r="A59" s="34" t="s">
        <v>60</v>
      </c>
      <c r="B59" s="17" t="s">
        <v>54</v>
      </c>
      <c r="C59" s="68" t="s">
        <v>61</v>
      </c>
      <c r="D59" s="30" t="s">
        <v>62</v>
      </c>
      <c r="E59" s="30">
        <v>6503</v>
      </c>
      <c r="F59" s="15">
        <v>17.277999999999999</v>
      </c>
      <c r="G59" s="59" t="s">
        <v>31</v>
      </c>
      <c r="H59" s="44"/>
      <c r="I59" s="44"/>
      <c r="J59" s="44">
        <v>1</v>
      </c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56">
        <f t="shared" si="1"/>
        <v>1</v>
      </c>
    </row>
    <row r="60" spans="1:27" s="23" customFormat="1" ht="14.5" hidden="1" x14ac:dyDescent="0.35">
      <c r="A60" s="21" t="s">
        <v>89</v>
      </c>
      <c r="B60" s="70" t="s">
        <v>51</v>
      </c>
      <c r="C60" s="15" t="s">
        <v>104</v>
      </c>
      <c r="D60" s="15" t="s">
        <v>91</v>
      </c>
      <c r="E60" s="15">
        <v>6502</v>
      </c>
      <c r="F60" s="15">
        <v>17.257999999999999</v>
      </c>
      <c r="G60" s="71" t="s">
        <v>31</v>
      </c>
      <c r="H60" s="45"/>
      <c r="I60" s="45"/>
      <c r="J60" s="45"/>
      <c r="K60" s="45"/>
      <c r="L60" s="45"/>
      <c r="M60" s="45"/>
      <c r="N60" s="45"/>
      <c r="O60" s="45"/>
      <c r="P60" s="45"/>
      <c r="Q60" s="45">
        <f>354772-1</f>
        <v>354771</v>
      </c>
      <c r="R60" s="45"/>
      <c r="S60" s="45"/>
      <c r="T60" s="45"/>
      <c r="U60" s="45"/>
      <c r="V60" s="45"/>
      <c r="W60" s="45"/>
      <c r="X60" s="45"/>
      <c r="Y60" s="45"/>
      <c r="Z60" s="56">
        <f t="shared" si="1"/>
        <v>354771</v>
      </c>
    </row>
    <row r="61" spans="1:27" s="23" customFormat="1" ht="14.5" hidden="1" x14ac:dyDescent="0.35">
      <c r="A61" s="21" t="s">
        <v>89</v>
      </c>
      <c r="B61" s="17" t="s">
        <v>54</v>
      </c>
      <c r="C61" s="15" t="s">
        <v>104</v>
      </c>
      <c r="D61" s="15" t="s">
        <v>91</v>
      </c>
      <c r="E61" s="15">
        <v>6502</v>
      </c>
      <c r="F61" s="15">
        <v>17.257999999999999</v>
      </c>
      <c r="G61" s="71" t="s">
        <v>31</v>
      </c>
      <c r="H61" s="45"/>
      <c r="I61" s="45"/>
      <c r="J61" s="45"/>
      <c r="K61" s="45"/>
      <c r="L61" s="45"/>
      <c r="M61" s="45"/>
      <c r="N61" s="45"/>
      <c r="O61" s="45"/>
      <c r="P61" s="45"/>
      <c r="Q61" s="45">
        <v>1</v>
      </c>
      <c r="R61" s="45"/>
      <c r="S61" s="45"/>
      <c r="T61" s="45"/>
      <c r="U61" s="45"/>
      <c r="V61" s="45"/>
      <c r="W61" s="45"/>
      <c r="X61" s="45"/>
      <c r="Y61" s="45"/>
      <c r="Z61" s="56">
        <f t="shared" si="1"/>
        <v>1</v>
      </c>
    </row>
    <row r="62" spans="1:27" s="10" customFormat="1" ht="14.5" hidden="1" x14ac:dyDescent="0.35">
      <c r="A62" s="34" t="s">
        <v>60</v>
      </c>
      <c r="B62" s="70" t="s">
        <v>51</v>
      </c>
      <c r="C62" s="58" t="s">
        <v>105</v>
      </c>
      <c r="D62" s="15" t="s">
        <v>62</v>
      </c>
      <c r="E62" s="15">
        <v>6503</v>
      </c>
      <c r="F62" s="15">
        <v>17.277999999999999</v>
      </c>
      <c r="G62" s="71" t="s">
        <v>31</v>
      </c>
      <c r="H62" s="45"/>
      <c r="I62" s="45"/>
      <c r="J62" s="45"/>
      <c r="K62" s="45"/>
      <c r="L62" s="45"/>
      <c r="M62" s="45"/>
      <c r="N62" s="45"/>
      <c r="O62" s="45"/>
      <c r="P62" s="45"/>
      <c r="Q62" s="45">
        <f>335594-1</f>
        <v>335593</v>
      </c>
      <c r="R62" s="45"/>
      <c r="S62" s="45"/>
      <c r="T62" s="45"/>
      <c r="U62" s="45"/>
      <c r="V62" s="45"/>
      <c r="W62" s="45"/>
      <c r="X62" s="45"/>
      <c r="Y62" s="45"/>
      <c r="Z62" s="56">
        <f t="shared" si="1"/>
        <v>335593</v>
      </c>
    </row>
    <row r="63" spans="1:27" s="10" customFormat="1" ht="14.5" hidden="1" x14ac:dyDescent="0.35">
      <c r="A63" s="34" t="s">
        <v>60</v>
      </c>
      <c r="B63" s="17" t="s">
        <v>54</v>
      </c>
      <c r="C63" s="58" t="s">
        <v>105</v>
      </c>
      <c r="D63" s="15" t="s">
        <v>62</v>
      </c>
      <c r="E63" s="15">
        <v>6503</v>
      </c>
      <c r="F63" s="15">
        <v>17.277999999999999</v>
      </c>
      <c r="G63" s="71" t="s">
        <v>31</v>
      </c>
      <c r="H63" s="45"/>
      <c r="I63" s="45"/>
      <c r="J63" s="45"/>
      <c r="K63" s="45"/>
      <c r="L63" s="45"/>
      <c r="M63" s="45"/>
      <c r="N63" s="45"/>
      <c r="O63" s="45"/>
      <c r="P63" s="45"/>
      <c r="Q63" s="45">
        <v>1</v>
      </c>
      <c r="R63" s="45"/>
      <c r="S63" s="45"/>
      <c r="T63" s="45"/>
      <c r="U63" s="45"/>
      <c r="V63" s="45"/>
      <c r="W63" s="45"/>
      <c r="X63" s="45"/>
      <c r="Y63" s="45"/>
      <c r="Z63" s="56">
        <f t="shared" si="1"/>
        <v>1</v>
      </c>
    </row>
    <row r="64" spans="1:27" s="10" customFormat="1" ht="14.5" hidden="1" x14ac:dyDescent="0.35">
      <c r="A64" s="21"/>
      <c r="B64" s="17"/>
      <c r="C64" s="31"/>
      <c r="D64" s="15"/>
      <c r="E64" s="17"/>
      <c r="F64" s="15"/>
      <c r="G64" s="1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56">
        <f t="shared" si="1"/>
        <v>0</v>
      </c>
    </row>
    <row r="65" spans="1:26" s="10" customFormat="1" ht="14.5" hidden="1" x14ac:dyDescent="0.35">
      <c r="A65" s="34" t="s">
        <v>110</v>
      </c>
      <c r="B65" s="70" t="s">
        <v>51</v>
      </c>
      <c r="C65" s="58" t="s">
        <v>105</v>
      </c>
      <c r="D65" s="15" t="s">
        <v>62</v>
      </c>
      <c r="E65" s="15">
        <v>6523</v>
      </c>
      <c r="F65" s="15">
        <v>17.277999999999999</v>
      </c>
      <c r="G65" s="71" t="s">
        <v>31</v>
      </c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>
        <v>7500</v>
      </c>
      <c r="S65" s="45"/>
      <c r="T65" s="45"/>
      <c r="U65" s="45"/>
      <c r="V65" s="45"/>
      <c r="W65" s="45"/>
      <c r="X65" s="45"/>
      <c r="Y65" s="45"/>
      <c r="Z65" s="56">
        <f>SUM(R65)</f>
        <v>7500</v>
      </c>
    </row>
    <row r="66" spans="1:26" s="10" customFormat="1" ht="14.5" hidden="1" x14ac:dyDescent="0.35">
      <c r="A66" s="34" t="s">
        <v>111</v>
      </c>
      <c r="B66" s="70" t="s">
        <v>51</v>
      </c>
      <c r="C66" s="58" t="s">
        <v>105</v>
      </c>
      <c r="D66" s="15" t="s">
        <v>62</v>
      </c>
      <c r="E66" s="15">
        <v>6523</v>
      </c>
      <c r="F66" s="15">
        <v>17.277999999999999</v>
      </c>
      <c r="G66" s="71" t="s">
        <v>31</v>
      </c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>
        <v>7500</v>
      </c>
      <c r="S66" s="45"/>
      <c r="T66" s="45"/>
      <c r="U66" s="45"/>
      <c r="V66" s="45"/>
      <c r="W66" s="45"/>
      <c r="X66" s="45"/>
      <c r="Y66" s="45"/>
      <c r="Z66" s="56">
        <f>SUM(R66)</f>
        <v>7500</v>
      </c>
    </row>
    <row r="67" spans="1:26" s="10" customFormat="1" ht="14.5" hidden="1" x14ac:dyDescent="0.35">
      <c r="A67" s="21"/>
      <c r="B67" s="17"/>
      <c r="C67" s="15"/>
      <c r="D67" s="15"/>
      <c r="E67" s="17"/>
      <c r="F67" s="15"/>
      <c r="G67" s="1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56"/>
    </row>
    <row r="68" spans="1:26" s="10" customFormat="1" ht="14.5" x14ac:dyDescent="0.35">
      <c r="A68" s="21" t="s">
        <v>0</v>
      </c>
      <c r="B68" s="21"/>
      <c r="C68" s="24"/>
      <c r="D68" s="24"/>
      <c r="E68" s="24"/>
      <c r="F68" s="24"/>
      <c r="G68" s="24"/>
      <c r="H68" s="44">
        <f>SUM(H8:H67)</f>
        <v>2712.7100000000005</v>
      </c>
      <c r="I68" s="44">
        <f>SUM(I29:I67)</f>
        <v>839679</v>
      </c>
      <c r="J68" s="44">
        <f>SUM(J53:J64)</f>
        <v>92272</v>
      </c>
      <c r="K68" s="44">
        <f>SUM(K46:K49)</f>
        <v>76000</v>
      </c>
      <c r="L68" s="44">
        <f>SUM(L31:L35)</f>
        <v>14282</v>
      </c>
      <c r="M68" s="44">
        <f>SUM(M7:M12)</f>
        <v>95000</v>
      </c>
      <c r="N68" s="44">
        <f>SUM(N53:N62)</f>
        <v>86857</v>
      </c>
      <c r="O68" s="44">
        <f>SUM(O9:O11)</f>
        <v>208602</v>
      </c>
      <c r="P68" s="44">
        <f>SUM(P15:P19)</f>
        <v>92177.12</v>
      </c>
      <c r="Q68" s="44">
        <f>SUM(Q60:Q64)</f>
        <v>690366</v>
      </c>
      <c r="R68" s="44">
        <f>SUM(R65:R67)</f>
        <v>15000</v>
      </c>
      <c r="S68" s="44">
        <f>SUM(S21:S23)</f>
        <v>10989.15</v>
      </c>
      <c r="T68" s="44">
        <f>SUM(T14:T23)</f>
        <v>44523.729318699967</v>
      </c>
      <c r="U68" s="44">
        <f>SUM(U47:U49)</f>
        <v>92250</v>
      </c>
      <c r="V68" s="44">
        <f>SUM(V14:V25)</f>
        <v>56180</v>
      </c>
      <c r="W68" s="44">
        <f>SUM(W14:W28)</f>
        <v>9288.3700000000008</v>
      </c>
      <c r="X68" s="44">
        <f>SUM(X14:X28)</f>
        <v>1150</v>
      </c>
      <c r="Y68" s="44">
        <f>SUM(Y47)</f>
        <v>16194.204605978262</v>
      </c>
      <c r="Z68" s="56"/>
    </row>
    <row r="69" spans="1:26" s="10" customFormat="1" ht="14.5" x14ac:dyDescent="0.35">
      <c r="A69" s="25"/>
      <c r="B69" s="25"/>
      <c r="C69" s="26"/>
      <c r="D69" s="26"/>
      <c r="E69" s="26"/>
      <c r="F69" s="26"/>
      <c r="G69" s="26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8"/>
    </row>
    <row r="70" spans="1:26" s="10" customFormat="1" ht="14.5" x14ac:dyDescent="0.35">
      <c r="A70" s="23" t="s">
        <v>20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spans="1:26" s="10" customFormat="1" ht="14.5" hidden="1" x14ac:dyDescent="0.35">
      <c r="A71" s="23" t="s">
        <v>44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1:26" s="10" customFormat="1" ht="14.5" hidden="1" x14ac:dyDescent="0.35">
      <c r="A72" s="25" t="s">
        <v>45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spans="1:26" ht="14.5" hidden="1" x14ac:dyDescent="0.35">
      <c r="A73" s="23" t="s">
        <v>55</v>
      </c>
    </row>
    <row r="74" spans="1:26" ht="14.5" hidden="1" x14ac:dyDescent="0.35">
      <c r="A74" s="25" t="s">
        <v>56</v>
      </c>
    </row>
    <row r="75" spans="1:26" ht="14.5" hidden="1" x14ac:dyDescent="0.35">
      <c r="A75" s="23" t="s">
        <v>58</v>
      </c>
    </row>
    <row r="76" spans="1:26" ht="14.5" hidden="1" x14ac:dyDescent="0.35">
      <c r="A76" s="25" t="s">
        <v>59</v>
      </c>
    </row>
    <row r="77" spans="1:26" ht="14.5" hidden="1" x14ac:dyDescent="0.35">
      <c r="A77" s="23" t="s">
        <v>65</v>
      </c>
    </row>
    <row r="78" spans="1:26" ht="14.5" hidden="1" x14ac:dyDescent="0.35">
      <c r="A78" s="25" t="s">
        <v>66</v>
      </c>
    </row>
    <row r="79" spans="1:26" ht="14.5" hidden="1" x14ac:dyDescent="0.35">
      <c r="A79" s="23" t="s">
        <v>78</v>
      </c>
    </row>
    <row r="80" spans="1:26" ht="14.5" hidden="1" x14ac:dyDescent="0.35">
      <c r="A80" s="25" t="s">
        <v>79</v>
      </c>
    </row>
    <row r="81" spans="1:1" ht="14.5" hidden="1" x14ac:dyDescent="0.35">
      <c r="A81" s="23" t="s">
        <v>82</v>
      </c>
    </row>
    <row r="82" spans="1:1" ht="14.5" hidden="1" x14ac:dyDescent="0.35">
      <c r="A82" s="23" t="s">
        <v>83</v>
      </c>
    </row>
    <row r="83" spans="1:1" ht="14.5" hidden="1" x14ac:dyDescent="0.35">
      <c r="A83" s="23" t="s">
        <v>88</v>
      </c>
    </row>
    <row r="84" spans="1:1" ht="14.5" hidden="1" x14ac:dyDescent="0.35">
      <c r="A84" s="25" t="s">
        <v>87</v>
      </c>
    </row>
    <row r="85" spans="1:1" ht="14.5" hidden="1" x14ac:dyDescent="0.35">
      <c r="A85" s="23" t="s">
        <v>94</v>
      </c>
    </row>
    <row r="86" spans="1:1" ht="14.5" hidden="1" x14ac:dyDescent="0.35">
      <c r="A86" s="25" t="s">
        <v>93</v>
      </c>
    </row>
    <row r="87" spans="1:1" ht="14.5" hidden="1" x14ac:dyDescent="0.35">
      <c r="A87" s="23" t="s">
        <v>101</v>
      </c>
    </row>
    <row r="88" spans="1:1" ht="14.5" hidden="1" x14ac:dyDescent="0.35">
      <c r="A88" s="25" t="s">
        <v>102</v>
      </c>
    </row>
    <row r="89" spans="1:1" ht="14.5" hidden="1" x14ac:dyDescent="0.35">
      <c r="A89" s="23" t="s">
        <v>107</v>
      </c>
    </row>
    <row r="90" spans="1:1" ht="14.5" hidden="1" x14ac:dyDescent="0.35">
      <c r="A90" s="25" t="s">
        <v>106</v>
      </c>
    </row>
    <row r="91" spans="1:1" ht="14.5" hidden="1" x14ac:dyDescent="0.35">
      <c r="A91" s="23" t="s">
        <v>112</v>
      </c>
    </row>
    <row r="92" spans="1:1" ht="14.5" hidden="1" x14ac:dyDescent="0.35">
      <c r="A92" s="25" t="s">
        <v>109</v>
      </c>
    </row>
    <row r="93" spans="1:1" ht="14.5" hidden="1" x14ac:dyDescent="0.35">
      <c r="A93" s="23" t="s">
        <v>118</v>
      </c>
    </row>
    <row r="94" spans="1:1" ht="14.5" hidden="1" x14ac:dyDescent="0.35">
      <c r="A94" s="25" t="s">
        <v>119</v>
      </c>
    </row>
    <row r="95" spans="1:1" ht="14.5" hidden="1" x14ac:dyDescent="0.35">
      <c r="A95" s="23" t="s">
        <v>126</v>
      </c>
    </row>
    <row r="96" spans="1:1" ht="14.5" hidden="1" x14ac:dyDescent="0.35">
      <c r="A96" s="25" t="s">
        <v>127</v>
      </c>
    </row>
    <row r="97" spans="1:1" ht="14.5" hidden="1" x14ac:dyDescent="0.35">
      <c r="A97" s="23" t="s">
        <v>128</v>
      </c>
    </row>
    <row r="98" spans="1:1" ht="14.5" hidden="1" x14ac:dyDescent="0.35">
      <c r="A98" s="25" t="s">
        <v>129</v>
      </c>
    </row>
    <row r="99" spans="1:1" ht="14.5" hidden="1" x14ac:dyDescent="0.35">
      <c r="A99" s="23" t="s">
        <v>132</v>
      </c>
    </row>
    <row r="100" spans="1:1" ht="14.5" hidden="1" x14ac:dyDescent="0.35">
      <c r="A100" s="25" t="s">
        <v>133</v>
      </c>
    </row>
    <row r="101" spans="1:1" ht="14.5" hidden="1" x14ac:dyDescent="0.35">
      <c r="A101" s="23" t="s">
        <v>147</v>
      </c>
    </row>
    <row r="102" spans="1:1" ht="14.5" hidden="1" x14ac:dyDescent="0.35">
      <c r="A102" s="25" t="s">
        <v>119</v>
      </c>
    </row>
    <row r="103" spans="1:1" ht="14.5" hidden="1" x14ac:dyDescent="0.35">
      <c r="A103" s="23" t="s">
        <v>149</v>
      </c>
    </row>
    <row r="104" spans="1:1" ht="14.5" hidden="1" x14ac:dyDescent="0.35">
      <c r="A104" s="25" t="s">
        <v>119</v>
      </c>
    </row>
    <row r="105" spans="1:1" ht="14.5" x14ac:dyDescent="0.35">
      <c r="A105" s="23" t="s">
        <v>155</v>
      </c>
    </row>
    <row r="106" spans="1:1" ht="14.5" x14ac:dyDescent="0.35">
      <c r="A106" s="25" t="s">
        <v>129</v>
      </c>
    </row>
    <row r="112" spans="1:1" ht="14.5" x14ac:dyDescent="0.35">
      <c r="A112" s="23" t="s">
        <v>39</v>
      </c>
    </row>
    <row r="113" spans="1:1" ht="14.5" x14ac:dyDescent="0.35">
      <c r="A113" s="61" t="s">
        <v>38</v>
      </c>
    </row>
    <row r="114" spans="1:1" ht="14.5" x14ac:dyDescent="0.35">
      <c r="A114" s="23" t="s">
        <v>37</v>
      </c>
    </row>
    <row r="115" spans="1:1" ht="14.5" x14ac:dyDescent="0.35">
      <c r="A115" s="61" t="s">
        <v>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2019-01-09T16:35:17Z</cp:lastPrinted>
  <dcterms:created xsi:type="dcterms:W3CDTF">2000-04-13T13:33:42Z</dcterms:created>
  <dcterms:modified xsi:type="dcterms:W3CDTF">2024-04-01T18:17:23Z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