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9161232B-A233-47EF-9B3D-3DC64D6D1D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9" i="2" l="1"/>
  <c r="X58" i="2"/>
  <c r="W58" i="2"/>
  <c r="W62" i="2" s="1"/>
  <c r="V62" i="2"/>
  <c r="X57" i="2"/>
  <c r="X56" i="2"/>
  <c r="U62" i="2"/>
  <c r="X55" i="2"/>
  <c r="T62" i="2"/>
  <c r="S62" i="2"/>
  <c r="X18" i="2"/>
  <c r="X15" i="2"/>
  <c r="X17" i="2"/>
  <c r="R16" i="2"/>
  <c r="X16" i="2" s="1"/>
  <c r="R14" i="2"/>
  <c r="X14" i="2" s="1"/>
  <c r="Q52" i="2"/>
  <c r="X52" i="2" s="1"/>
  <c r="X53" i="2"/>
  <c r="X51" i="2"/>
  <c r="Q50" i="2"/>
  <c r="X50" i="2" s="1"/>
  <c r="P62" i="2"/>
  <c r="X26" i="2"/>
  <c r="O10" i="2"/>
  <c r="X49" i="2"/>
  <c r="X21" i="2"/>
  <c r="N20" i="2"/>
  <c r="N48" i="2"/>
  <c r="R62" i="2" l="1"/>
  <c r="Q62" i="2"/>
  <c r="O62" i="2"/>
  <c r="X48" i="2"/>
  <c r="N62" i="2"/>
  <c r="X25" i="2"/>
  <c r="M62" i="2"/>
  <c r="X30" i="2"/>
  <c r="L62" i="2"/>
  <c r="X43" i="2"/>
  <c r="K42" i="2"/>
  <c r="X42" i="2" s="1"/>
  <c r="J12" i="2"/>
  <c r="I8" i="2"/>
  <c r="X54" i="2"/>
  <c r="X20" i="2" l="1"/>
  <c r="K62" i="2"/>
  <c r="J62" i="2"/>
  <c r="I62" i="2"/>
  <c r="X61" i="2"/>
  <c r="H62" i="2"/>
</calcChain>
</file>

<file path=xl/sharedStrings.xml><?xml version="1.0" encoding="utf-8"?>
<sst xmlns="http://schemas.openxmlformats.org/spreadsheetml/2006/main" count="259" uniqueCount="153">
  <si>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</si>
  <si>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</si>
  <si>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</si>
  <si>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</si>
  <si>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</si>
  <si>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</si>
  <si>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</si>
  <si>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</si>
  <si>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</si>
  <si>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</si>
  <si>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</si>
  <si>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</si>
  <si>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</si>
  <si>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</si>
  <si>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</si>
  <si>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</si>
  <si>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</si>
  <si>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</si>
  <si>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</si>
  <si>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</si>
  <si>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</si>
  <si>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</si>
  <si>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</si>
  <si>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</si>
  <si>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</si>
  <si>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</si>
  <si>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</si>
  <si>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</si>
  <si>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</si>
  <si>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</si>
  <si>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</si>
  <si>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</si>
  <si>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</si>
  <si>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</si>
  <si>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</si>
  <si>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</si>
  <si>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</si>
  <si>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</si>
  <si>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</si>
  <si>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</si>
  <si>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</si>
  <si>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</si>
  <si>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</si>
  <si>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</si>
  <si>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</si>
  <si>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</si>
  <si>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</si>
  <si>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</si>
  <si>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</si>
  <si>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</si>
  <si>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</si>
  <si>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</si>
  <si>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</si>
  <si>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</si>
  <si>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</si>
  <si>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</si>
  <si>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</si>
  <si>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</si>
  <si>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</si>
  <si>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</si>
  <si>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</si>
  <si>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</si>
  <si>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</si>
  <si>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</si>
  <si>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</si>
  <si>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</si>
  <si>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</si>
  <si>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</si>
  <si>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</si>
  <si>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</si>
  <si>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</si>
  <si>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</si>
  <si>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</si>
  <si>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</si>
  <si>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</si>
  <si>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</si>
  <si>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</si>
  <si>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</si>
  <si>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</si>
  <si>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</si>
  <si>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</si>
  <si>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</si>
  <si>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</si>
  <si>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</si>
  <si>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</si>
  <si>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</si>
  <si>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</si>
  <si>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</si>
  <si>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</si>
  <si>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</si>
  <si>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</si>
  <si>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</si>
  <si>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</si>
  <si>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</si>
  <si>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</si>
  <si>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</si>
  <si>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</si>
  <si>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</si>
  <si>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</si>
  <si>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</si>
  <si>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</si>
  <si>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</si>
  <si>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</si>
  <si>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</si>
  <si>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</si>
  <si>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</si>
  <si>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</si>
  <si>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</si>
  <si>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</si>
  <si>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</si>
  <si>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</si>
  <si>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</si>
  <si>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</si>
  <si>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</si>
  <si>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</si>
  <si>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</si>
  <si>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</si>
  <si>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</si>
  <si>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</si>
  <si>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</si>
  <si>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</si>
  <si>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</si>
  <si>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</si>
  <si>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</si>
  <si>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</si>
  <si>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</si>
  <si>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</si>
  <si>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</si>
  <si>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</si>
  <si>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</si>
  <si>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BUDGET #12 FY24</t>
  </si>
  <si>
    <t>MRC</t>
  </si>
  <si>
    <t>F100VR0023</t>
  </si>
  <si>
    <t>4120-0020</t>
  </si>
  <si>
    <t>K133</t>
  </si>
  <si>
    <t>BUDGET #13 FY24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</si>
  <si>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</si>
  <si>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</si>
  <si>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</si>
  <si>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</si>
  <si>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</si>
  <si>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</si>
  <si>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</si>
  <si>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</si>
  <si>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RESEA FUNDS</t>
  </si>
  <si>
    <t>BUDGET #14 FY24  FEB. 29, 2024</t>
  </si>
  <si>
    <t>BUDGET #15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</si>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</sst>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6"/>
  <sheetViews>
    <sheetView tabSelected="1" topLeftCell="A4" zoomScale="110" zoomScaleNormal="110" workbookViewId="0">
      <selection activeCell="A99" sqref="A99"/>
    </sheetView>
  </sheetViews>
  <sheetFormatPr defaultColWidth="9.26953125" defaultRowHeight="12" x14ac:dyDescent="0.3"/>
  <cols>
    <col min="1" max="1" width="82.089843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7" width="18" style="2" hidden="1" customWidth="1"/>
    <col min="18" max="20" width="19" style="2" hidden="1" customWidth="1"/>
    <col min="21" max="22" width="25.36328125" style="2" hidden="1" customWidth="1"/>
    <col min="23" max="23" width="25.36328125" style="2" customWidth="1"/>
    <col min="24" max="24" width="13.81640625" style="3" hidden="1" customWidth="1"/>
    <col min="25" max="25" width="23.54296875" style="3" customWidth="1"/>
    <col min="26" max="26" width="15.1796875" style="3" customWidth="1"/>
    <col min="27" max="27" width="12.453125" style="3" customWidth="1"/>
    <col min="28" max="16384" width="9.26953125" style="3"/>
  </cols>
  <sheetData>
    <row r="1" spans="1:25" ht="20.5" x14ac:dyDescent="0.45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5" ht="20.5" x14ac:dyDescent="0.45">
      <c r="B2" s="6"/>
      <c r="C2" s="6"/>
      <c r="D2" s="6"/>
      <c r="E2" s="7"/>
      <c r="F2" s="7"/>
      <c r="G2" s="7"/>
    </row>
    <row r="3" spans="1:25" ht="20.5" x14ac:dyDescent="0.45">
      <c r="A3" s="4" t="s">
        <v>12</v>
      </c>
      <c r="B3" s="6" t="s">
        <v>7</v>
      </c>
      <c r="C3" s="1"/>
    </row>
    <row r="4" spans="1:25" ht="21" thickBot="1" x14ac:dyDescent="0.5">
      <c r="A4" s="4"/>
      <c r="B4" s="5"/>
      <c r="C4" s="1"/>
    </row>
    <row r="5" spans="1:25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58" t="s">
        <v>130</v>
      </c>
      <c r="U5" s="58" t="s">
        <v>135</v>
      </c>
      <c r="V5" s="58" t="s">
        <v>143</v>
      </c>
      <c r="W5" s="58" t="s">
        <v>146</v>
      </c>
      <c r="X5" s="27" t="s">
        <v>6</v>
      </c>
    </row>
    <row r="6" spans="1:25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27"/>
    </row>
    <row r="7" spans="1:25" s="10" customFormat="1" ht="14.5" hidden="1" x14ac:dyDescent="0.35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27"/>
    </row>
    <row r="8" spans="1:25" s="10" customFormat="1" ht="15.5" hidden="1" x14ac:dyDescent="0.35">
      <c r="A8" s="60" t="s">
        <v>63</v>
      </c>
      <c r="B8" s="71" t="s">
        <v>64</v>
      </c>
      <c r="C8" s="72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</row>
    <row r="9" spans="1:25" s="10" customFormat="1" ht="15.5" hidden="1" x14ac:dyDescent="0.35">
      <c r="A9" s="60" t="s">
        <v>63</v>
      </c>
      <c r="B9" s="16" t="s">
        <v>66</v>
      </c>
      <c r="C9" s="72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</row>
    <row r="10" spans="1:25" s="10" customFormat="1" ht="15.5" hidden="1" x14ac:dyDescent="0.35">
      <c r="A10" s="19" t="s">
        <v>106</v>
      </c>
      <c r="B10" s="71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2"/>
      <c r="U10" s="32"/>
      <c r="V10" s="32"/>
      <c r="W10" s="32"/>
      <c r="X10" s="33"/>
    </row>
    <row r="11" spans="1:25" s="10" customFormat="1" ht="15.5" hidden="1" x14ac:dyDescent="0.35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2"/>
      <c r="V11" s="32"/>
      <c r="W11" s="32"/>
      <c r="X11" s="33"/>
    </row>
    <row r="12" spans="1:25" s="10" customFormat="1" ht="15.5" hidden="1" x14ac:dyDescent="0.35">
      <c r="A12" s="31" t="s">
        <v>72</v>
      </c>
      <c r="B12" s="71" t="s">
        <v>64</v>
      </c>
      <c r="C12" s="72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</row>
    <row r="13" spans="1:25" s="10" customFormat="1" ht="15.5" hidden="1" x14ac:dyDescent="0.35">
      <c r="A13" s="31" t="s">
        <v>72</v>
      </c>
      <c r="B13" s="16" t="s">
        <v>66</v>
      </c>
      <c r="C13" s="72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43"/>
    </row>
    <row r="14" spans="1:25" s="10" customFormat="1" ht="14.5" hidden="1" x14ac:dyDescent="0.35">
      <c r="A14" s="19" t="s">
        <v>106</v>
      </c>
      <c r="B14" s="74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5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2"/>
      <c r="U14" s="32"/>
      <c r="V14" s="32"/>
      <c r="W14" s="32"/>
      <c r="X14" s="33">
        <f>R14</f>
        <v>1548429</v>
      </c>
      <c r="Y14" s="43"/>
    </row>
    <row r="15" spans="1:25" s="10" customFormat="1" ht="14.5" hidden="1" x14ac:dyDescent="0.35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5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2"/>
      <c r="U15" s="32"/>
      <c r="V15" s="32"/>
      <c r="W15" s="32"/>
      <c r="X15" s="33">
        <f t="shared" ref="X15:X17" si="0">R15</f>
        <v>1</v>
      </c>
      <c r="Y15" s="43"/>
    </row>
    <row r="16" spans="1:25" s="10" customFormat="1" ht="14.5" hidden="1" x14ac:dyDescent="0.35">
      <c r="A16" s="31" t="s">
        <v>72</v>
      </c>
      <c r="B16" s="74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5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2"/>
      <c r="U16" s="32"/>
      <c r="V16" s="32"/>
      <c r="W16" s="32"/>
      <c r="X16" s="33">
        <f t="shared" si="0"/>
        <v>780769</v>
      </c>
      <c r="Y16" s="43"/>
    </row>
    <row r="17" spans="1:25" s="10" customFormat="1" ht="14.5" hidden="1" x14ac:dyDescent="0.35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5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2"/>
      <c r="U17" s="32"/>
      <c r="V17" s="32"/>
      <c r="W17" s="32"/>
      <c r="X17" s="33">
        <f t="shared" si="0"/>
        <v>1</v>
      </c>
      <c r="Y17" s="43"/>
    </row>
    <row r="18" spans="1:25" s="10" customFormat="1" ht="14.5" hidden="1" x14ac:dyDescent="0.35">
      <c r="A18" s="31" t="s">
        <v>125</v>
      </c>
      <c r="B18" s="74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5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2"/>
      <c r="U18" s="32"/>
      <c r="V18" s="32"/>
      <c r="W18" s="32"/>
      <c r="X18" s="33">
        <f>S18</f>
        <v>45000</v>
      </c>
      <c r="Y18" s="43"/>
    </row>
    <row r="19" spans="1:25" s="10" customFormat="1" ht="15.5" hidden="1" x14ac:dyDescent="0.35">
      <c r="A19" s="31"/>
      <c r="B19" s="16"/>
      <c r="C19" s="72"/>
      <c r="D19" s="62"/>
      <c r="E19" s="62"/>
      <c r="F19" s="15"/>
      <c r="G19" s="7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43"/>
    </row>
    <row r="20" spans="1:25" s="10" customFormat="1" ht="15.5" hidden="1" x14ac:dyDescent="0.35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70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2"/>
      <c r="U20" s="32"/>
      <c r="V20" s="32"/>
      <c r="W20" s="32"/>
      <c r="X20" s="33">
        <f>SUM(X12:X13)</f>
        <v>0</v>
      </c>
      <c r="Y20" s="43"/>
    </row>
    <row r="21" spans="1:25" s="10" customFormat="1" ht="15.5" hidden="1" x14ac:dyDescent="0.35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70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2"/>
      <c r="U21" s="32"/>
      <c r="V21" s="32"/>
      <c r="W21" s="32"/>
      <c r="X21" s="33">
        <f>SUM(N21)</f>
        <v>1</v>
      </c>
    </row>
    <row r="22" spans="1:25" s="10" customFormat="1" ht="15.75" hidden="1" customHeight="1" x14ac:dyDescent="0.35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</row>
    <row r="23" spans="1:25" s="10" customFormat="1" ht="14.5" hidden="1" x14ac:dyDescent="0.35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3"/>
    </row>
    <row r="24" spans="1:25" s="10" customFormat="1" ht="14.5" hidden="1" x14ac:dyDescent="0.35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3"/>
    </row>
    <row r="25" spans="1:25" s="10" customFormat="1" ht="15" hidden="1" x14ac:dyDescent="0.35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3">
        <f>SUM(M25)</f>
        <v>95000</v>
      </c>
    </row>
    <row r="26" spans="1:25" s="10" customFormat="1" ht="15" hidden="1" thickBot="1" x14ac:dyDescent="0.4">
      <c r="A26" s="37" t="s">
        <v>113</v>
      </c>
      <c r="B26" s="71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6"/>
      <c r="U26" s="36"/>
      <c r="V26" s="36"/>
      <c r="W26" s="36"/>
      <c r="X26" s="33">
        <f>SUM(P26)</f>
        <v>641301</v>
      </c>
    </row>
    <row r="27" spans="1:25" s="10" customFormat="1" ht="15" hidden="1" thickTop="1" x14ac:dyDescent="0.35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3"/>
    </row>
    <row r="28" spans="1:25" s="10" customFormat="1" ht="14.5" hidden="1" x14ac:dyDescent="0.35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3"/>
    </row>
    <row r="29" spans="1:25" s="10" customFormat="1" ht="14.5" hidden="1" x14ac:dyDescent="0.35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3"/>
    </row>
    <row r="30" spans="1:25" s="10" customFormat="1" ht="14.5" hidden="1" x14ac:dyDescent="0.35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3">
        <f>L30</f>
        <v>27014</v>
      </c>
    </row>
    <row r="31" spans="1:25" s="10" customFormat="1" ht="14.5" hidden="1" x14ac:dyDescent="0.35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3"/>
    </row>
    <row r="32" spans="1:25" s="10" customFormat="1" ht="14.5" hidden="1" x14ac:dyDescent="0.35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3"/>
    </row>
    <row r="33" spans="1:25" s="18" customFormat="1" ht="14.5" hidden="1" x14ac:dyDescent="0.3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3"/>
    </row>
    <row r="34" spans="1:25" s="18" customFormat="1" ht="14.5" hidden="1" x14ac:dyDescent="0.35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3"/>
    </row>
    <row r="35" spans="1:25" s="18" customFormat="1" ht="14.5" hidden="1" x14ac:dyDescent="0.3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3"/>
    </row>
    <row r="36" spans="1:25" s="18" customFormat="1" ht="14.5" hidden="1" x14ac:dyDescent="0.3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3"/>
    </row>
    <row r="37" spans="1:25" s="18" customFormat="1" ht="14.5" hidden="1" x14ac:dyDescent="0.3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3"/>
    </row>
    <row r="38" spans="1:25" s="18" customFormat="1" ht="14.5" hidden="1" x14ac:dyDescent="0.3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3"/>
    </row>
    <row r="39" spans="1:25" s="10" customFormat="1" ht="14.5" hidden="1" x14ac:dyDescent="0.35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3"/>
    </row>
    <row r="40" spans="1:25" s="10" customFormat="1" ht="14.5" hidden="1" x14ac:dyDescent="0.35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/>
    </row>
    <row r="41" spans="1:25" s="10" customFormat="1" ht="14.5" hidden="1" x14ac:dyDescent="0.35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3"/>
    </row>
    <row r="42" spans="1:25" s="10" customFormat="1" ht="15.5" hidden="1" x14ac:dyDescent="0.35">
      <c r="A42" s="59" t="s">
        <v>75</v>
      </c>
      <c r="B42" s="71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70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>
        <v>181500</v>
      </c>
      <c r="W42" s="35"/>
      <c r="X42" s="33">
        <f>SUM(K42:V42)</f>
        <v>842642.52627173299</v>
      </c>
      <c r="Y42" s="46"/>
    </row>
    <row r="43" spans="1:25" s="10" customFormat="1" ht="15.5" hidden="1" x14ac:dyDescent="0.35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70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3">
        <f>SUM(K43)</f>
        <v>1</v>
      </c>
      <c r="Y43" s="43"/>
    </row>
    <row r="44" spans="1:25" s="10" customFormat="1" ht="14.5" hidden="1" x14ac:dyDescent="0.35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3"/>
    </row>
    <row r="45" spans="1:25" s="10" customFormat="1" ht="14.5" x14ac:dyDescent="0.35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3"/>
    </row>
    <row r="46" spans="1:25" s="10" customFormat="1" ht="14.5" x14ac:dyDescent="0.35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3"/>
    </row>
    <row r="47" spans="1:25" s="10" customFormat="1" ht="14.5" x14ac:dyDescent="0.35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3"/>
    </row>
    <row r="48" spans="1:25" s="10" customFormat="1" ht="15.5" hidden="1" x14ac:dyDescent="0.35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0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5"/>
      <c r="U48" s="35"/>
      <c r="V48" s="35"/>
      <c r="W48" s="35"/>
      <c r="X48" s="33">
        <f>SUM(N48)</f>
        <v>29999</v>
      </c>
    </row>
    <row r="49" spans="1:24" s="10" customFormat="1" ht="15.5" hidden="1" x14ac:dyDescent="0.35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0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5"/>
      <c r="U49" s="35"/>
      <c r="V49" s="35"/>
      <c r="W49" s="35"/>
      <c r="X49" s="33">
        <f>SUM(N49)</f>
        <v>1</v>
      </c>
    </row>
    <row r="50" spans="1:24" s="10" customFormat="1" ht="14.5" hidden="1" x14ac:dyDescent="0.35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5"/>
      <c r="U50" s="35"/>
      <c r="V50" s="35"/>
      <c r="W50" s="35"/>
      <c r="X50" s="33">
        <f>Q50</f>
        <v>702994</v>
      </c>
    </row>
    <row r="51" spans="1:24" s="18" customFormat="1" ht="14.5" hidden="1" x14ac:dyDescent="0.35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6"/>
      <c r="U51" s="36"/>
      <c r="V51" s="36"/>
      <c r="W51" s="36"/>
      <c r="X51" s="33">
        <f>Q51</f>
        <v>1</v>
      </c>
    </row>
    <row r="52" spans="1:24" s="18" customFormat="1" ht="14.5" hidden="1" x14ac:dyDescent="0.35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6"/>
      <c r="U52" s="36"/>
      <c r="V52" s="36"/>
      <c r="W52" s="36"/>
      <c r="X52" s="33">
        <f t="shared" ref="X52:X53" si="1">Q52</f>
        <v>61574</v>
      </c>
    </row>
    <row r="53" spans="1:24" s="10" customFormat="1" ht="14.5" hidden="1" x14ac:dyDescent="0.35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6"/>
      <c r="V53" s="36"/>
      <c r="W53" s="36"/>
      <c r="X53" s="33">
        <f t="shared" si="1"/>
        <v>1</v>
      </c>
    </row>
    <row r="54" spans="1:24" s="10" customFormat="1" ht="14.5" hidden="1" x14ac:dyDescent="0.35">
      <c r="A54" s="68" t="s">
        <v>53</v>
      </c>
      <c r="B54" s="16" t="s">
        <v>59</v>
      </c>
      <c r="C54" s="14" t="s">
        <v>54</v>
      </c>
      <c r="D54" s="14" t="s">
        <v>18</v>
      </c>
      <c r="E54" s="14" t="s">
        <v>19</v>
      </c>
      <c r="F54" s="69">
        <v>10.561</v>
      </c>
      <c r="G54" s="16"/>
      <c r="H54" s="36">
        <v>12401.920000000002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3">
        <f>SUM(H54:I54)</f>
        <v>12401.920000000002</v>
      </c>
    </row>
    <row r="55" spans="1:24" s="10" customFormat="1" ht="15.5" hidden="1" x14ac:dyDescent="0.35">
      <c r="A55" s="68" t="s">
        <v>131</v>
      </c>
      <c r="B55" s="16" t="s">
        <v>64</v>
      </c>
      <c r="C55" s="76" t="s">
        <v>132</v>
      </c>
      <c r="D55" s="76" t="s">
        <v>133</v>
      </c>
      <c r="E55" s="62" t="s">
        <v>134</v>
      </c>
      <c r="F55" s="77" t="s">
        <v>14</v>
      </c>
      <c r="G55" s="1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>
        <v>17582.64</v>
      </c>
      <c r="U55" s="36"/>
      <c r="V55" s="36"/>
      <c r="W55" s="36"/>
      <c r="X55" s="33">
        <f>T55</f>
        <v>17582.64</v>
      </c>
    </row>
    <row r="56" spans="1:24" s="10" customFormat="1" ht="14.5" hidden="1" x14ac:dyDescent="0.35">
      <c r="A56" s="68" t="s">
        <v>138</v>
      </c>
      <c r="B56" s="16" t="s">
        <v>64</v>
      </c>
      <c r="C56" s="78" t="s">
        <v>139</v>
      </c>
      <c r="D56" s="78" t="s">
        <v>140</v>
      </c>
      <c r="E56" s="15" t="s">
        <v>141</v>
      </c>
      <c r="F56" s="15" t="s">
        <v>14</v>
      </c>
      <c r="G56" s="1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>
        <v>34001.33</v>
      </c>
      <c r="V56" s="36"/>
      <c r="W56" s="36"/>
      <c r="X56" s="33">
        <f>U56</f>
        <v>34001.33</v>
      </c>
    </row>
    <row r="57" spans="1:24" s="10" customFormat="1" ht="14.5" hidden="1" x14ac:dyDescent="0.35">
      <c r="A57" s="19" t="s">
        <v>142</v>
      </c>
      <c r="B57" s="16" t="s">
        <v>64</v>
      </c>
      <c r="C57" s="78" t="s">
        <v>139</v>
      </c>
      <c r="D57" s="78" t="s">
        <v>140</v>
      </c>
      <c r="E57" s="15" t="s">
        <v>141</v>
      </c>
      <c r="F57" s="15" t="s">
        <v>14</v>
      </c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>
        <v>76750.896384686639</v>
      </c>
      <c r="V57" s="36"/>
      <c r="W57" s="36"/>
      <c r="X57" s="33">
        <f>U57</f>
        <v>76750.896384686639</v>
      </c>
    </row>
    <row r="58" spans="1:24" s="10" customFormat="1" ht="14.5" x14ac:dyDescent="0.35">
      <c r="A58" s="19" t="s">
        <v>147</v>
      </c>
      <c r="B58" s="74" t="s">
        <v>64</v>
      </c>
      <c r="C58" s="45" t="s">
        <v>148</v>
      </c>
      <c r="D58" s="45" t="s">
        <v>149</v>
      </c>
      <c r="E58" s="45" t="s">
        <v>150</v>
      </c>
      <c r="F58" s="15"/>
      <c r="G58" s="1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>
        <f>135309-1</f>
        <v>135308</v>
      </c>
      <c r="X58" s="33">
        <f>W58</f>
        <v>135308</v>
      </c>
    </row>
    <row r="59" spans="1:24" s="10" customFormat="1" ht="14.5" x14ac:dyDescent="0.35">
      <c r="A59" s="19" t="s">
        <v>147</v>
      </c>
      <c r="B59" s="16" t="s">
        <v>66</v>
      </c>
      <c r="C59" s="45" t="s">
        <v>148</v>
      </c>
      <c r="D59" s="45" t="s">
        <v>149</v>
      </c>
      <c r="E59" s="45" t="s">
        <v>150</v>
      </c>
      <c r="F59" s="15"/>
      <c r="G59" s="1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>
        <v>1</v>
      </c>
      <c r="X59" s="33">
        <f>W59</f>
        <v>1</v>
      </c>
    </row>
    <row r="60" spans="1:24" s="10" customFormat="1" ht="14.5" x14ac:dyDescent="0.35">
      <c r="A60" s="68"/>
      <c r="B60" s="16"/>
      <c r="C60" s="14"/>
      <c r="D60" s="14"/>
      <c r="E60" s="14"/>
      <c r="F60" s="69"/>
      <c r="G60" s="1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3"/>
    </row>
    <row r="61" spans="1:24" s="10" customFormat="1" ht="14.5" x14ac:dyDescent="0.35">
      <c r="A61" s="17"/>
      <c r="B61" s="17"/>
      <c r="C61" s="17"/>
      <c r="D61" s="14"/>
      <c r="E61" s="14"/>
      <c r="F61" s="14"/>
      <c r="G61" s="1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3">
        <f>SUM(H61:H61)</f>
        <v>0</v>
      </c>
    </row>
    <row r="62" spans="1:24" s="10" customFormat="1" ht="14.5" x14ac:dyDescent="0.35">
      <c r="A62" s="19" t="s">
        <v>0</v>
      </c>
      <c r="B62" s="19"/>
      <c r="C62" s="21"/>
      <c r="D62" s="21"/>
      <c r="E62" s="21"/>
      <c r="F62" s="21"/>
      <c r="G62" s="21"/>
      <c r="H62" s="35">
        <f>SUM(H6:H61)</f>
        <v>12401.920000000002</v>
      </c>
      <c r="I62" s="35">
        <f>SUM(I8:I61)</f>
        <v>2240334</v>
      </c>
      <c r="J62" s="35">
        <f>SUM(J7:J21)</f>
        <v>214673</v>
      </c>
      <c r="K62" s="35">
        <f>SUM(K41:K44)</f>
        <v>661143.52627173299</v>
      </c>
      <c r="L62" s="35">
        <f>SUM(L29:L30)</f>
        <v>27014</v>
      </c>
      <c r="M62" s="35">
        <f>SUM(M24:M27)</f>
        <v>95000</v>
      </c>
      <c r="N62" s="35">
        <f>SUM(N20:N61)</f>
        <v>100000</v>
      </c>
      <c r="O62" s="35">
        <f>SUM(O10:O11)</f>
        <v>379095</v>
      </c>
      <c r="P62" s="35">
        <f>SUM(P26:P27)</f>
        <v>641301</v>
      </c>
      <c r="Q62" s="35">
        <f>SUM(Q47:Q53)</f>
        <v>764570</v>
      </c>
      <c r="R62" s="35">
        <f>SUM(R7:R19)</f>
        <v>2329200</v>
      </c>
      <c r="S62" s="35">
        <f>SUM(S15:S19)</f>
        <v>45000</v>
      </c>
      <c r="T62" s="35">
        <f>SUM(T55:T57)</f>
        <v>17582.64</v>
      </c>
      <c r="U62" s="35">
        <f>SUM(U47:U57)</f>
        <v>110752.22638468664</v>
      </c>
      <c r="V62" s="35">
        <f>SUM(V41:V43)</f>
        <v>181500</v>
      </c>
      <c r="W62" s="35">
        <f>SUM(W46:W61)</f>
        <v>135309</v>
      </c>
      <c r="X62" s="33"/>
    </row>
    <row r="63" spans="1:24" s="10" customFormat="1" ht="14.5" x14ac:dyDescent="0.35">
      <c r="A63" s="22"/>
      <c r="B63" s="22"/>
      <c r="C63" s="23"/>
      <c r="D63" s="23"/>
      <c r="E63" s="23"/>
      <c r="F63" s="23"/>
      <c r="G63" s="23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5"/>
    </row>
    <row r="64" spans="1:24" s="10" customFormat="1" ht="14.5" x14ac:dyDescent="0.35">
      <c r="A64" s="18" t="s">
        <v>9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 s="10" customFormat="1" ht="14.5" hidden="1" x14ac:dyDescent="0.35">
      <c r="A65" s="18" t="s">
        <v>60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:23" s="10" customFormat="1" ht="14.5" hidden="1" x14ac:dyDescent="0.35">
      <c r="A66" s="22" t="s">
        <v>61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3" ht="14.5" hidden="1" x14ac:dyDescent="0.35">
      <c r="A67" s="18" t="s">
        <v>67</v>
      </c>
    </row>
    <row r="68" spans="1:23" ht="14.5" hidden="1" x14ac:dyDescent="0.35">
      <c r="A68" s="22" t="s">
        <v>68</v>
      </c>
    </row>
    <row r="69" spans="1:23" ht="14.5" hidden="1" x14ac:dyDescent="0.35">
      <c r="A69" s="18" t="s">
        <v>67</v>
      </c>
    </row>
    <row r="70" spans="1:23" ht="14.5" hidden="1" x14ac:dyDescent="0.35">
      <c r="A70" s="22" t="s">
        <v>68</v>
      </c>
    </row>
    <row r="71" spans="1:23" ht="14.5" hidden="1" x14ac:dyDescent="0.35">
      <c r="A71" s="18" t="s">
        <v>70</v>
      </c>
    </row>
    <row r="72" spans="1:23" ht="14.5" hidden="1" x14ac:dyDescent="0.35">
      <c r="A72" s="22" t="s">
        <v>71</v>
      </c>
    </row>
    <row r="73" spans="1:23" ht="14.5" hidden="1" x14ac:dyDescent="0.35">
      <c r="A73" s="18" t="s">
        <v>81</v>
      </c>
    </row>
    <row r="74" spans="1:23" ht="14.5" hidden="1" x14ac:dyDescent="0.35">
      <c r="A74" s="22" t="s">
        <v>82</v>
      </c>
    </row>
    <row r="75" spans="1:23" ht="14.5" hidden="1" x14ac:dyDescent="0.35">
      <c r="A75" s="18" t="s">
        <v>83</v>
      </c>
    </row>
    <row r="76" spans="1:23" ht="14.5" hidden="1" x14ac:dyDescent="0.35">
      <c r="A76" s="22" t="s">
        <v>84</v>
      </c>
    </row>
    <row r="77" spans="1:23" ht="14.5" hidden="1" x14ac:dyDescent="0.35">
      <c r="A77" s="18" t="s">
        <v>91</v>
      </c>
    </row>
    <row r="78" spans="1:23" ht="14.5" hidden="1" x14ac:dyDescent="0.35">
      <c r="A78" s="18" t="s">
        <v>92</v>
      </c>
    </row>
    <row r="79" spans="1:23" ht="14.5" hidden="1" x14ac:dyDescent="0.35">
      <c r="A79" s="18" t="s">
        <v>103</v>
      </c>
    </row>
    <row r="80" spans="1:23" ht="14.5" hidden="1" x14ac:dyDescent="0.35">
      <c r="A80" s="22" t="s">
        <v>102</v>
      </c>
    </row>
    <row r="81" spans="1:2" ht="14.5" hidden="1" x14ac:dyDescent="0.35">
      <c r="A81" s="18" t="s">
        <v>109</v>
      </c>
    </row>
    <row r="82" spans="1:2" ht="14.5" hidden="1" x14ac:dyDescent="0.35">
      <c r="A82" s="22" t="s">
        <v>108</v>
      </c>
    </row>
    <row r="83" spans="1:2" ht="14.5" hidden="1" x14ac:dyDescent="0.35">
      <c r="A83" s="18" t="s">
        <v>110</v>
      </c>
    </row>
    <row r="84" spans="1:2" ht="14.5" hidden="1" x14ac:dyDescent="0.35">
      <c r="A84" s="22" t="s">
        <v>111</v>
      </c>
    </row>
    <row r="85" spans="1:2" ht="14.5" hidden="1" x14ac:dyDescent="0.35">
      <c r="A85" s="18" t="s">
        <v>117</v>
      </c>
      <c r="B85" s="18"/>
    </row>
    <row r="86" spans="1:2" ht="14.5" hidden="1" x14ac:dyDescent="0.35">
      <c r="A86" s="22" t="s">
        <v>118</v>
      </c>
    </row>
    <row r="87" spans="1:2" ht="14.5" hidden="1" x14ac:dyDescent="0.35">
      <c r="A87" s="18" t="s">
        <v>120</v>
      </c>
    </row>
    <row r="88" spans="1:2" ht="14.5" hidden="1" x14ac:dyDescent="0.35">
      <c r="A88" s="22" t="s">
        <v>121</v>
      </c>
    </row>
    <row r="89" spans="1:2" ht="14.5" hidden="1" x14ac:dyDescent="0.35">
      <c r="A89" s="18" t="s">
        <v>127</v>
      </c>
    </row>
    <row r="90" spans="1:2" ht="14.5" hidden="1" x14ac:dyDescent="0.35">
      <c r="A90" s="22" t="s">
        <v>126</v>
      </c>
    </row>
    <row r="91" spans="1:2" ht="14.5" hidden="1" x14ac:dyDescent="0.35">
      <c r="A91" s="18" t="s">
        <v>129</v>
      </c>
    </row>
    <row r="92" spans="1:2" ht="14.5" hidden="1" x14ac:dyDescent="0.35">
      <c r="A92" s="22" t="s">
        <v>128</v>
      </c>
    </row>
    <row r="93" spans="1:2" ht="14.5" hidden="1" x14ac:dyDescent="0.35">
      <c r="A93" s="18" t="s">
        <v>137</v>
      </c>
    </row>
    <row r="94" spans="1:2" ht="14.5" hidden="1" x14ac:dyDescent="0.35">
      <c r="A94" s="22" t="s">
        <v>136</v>
      </c>
    </row>
    <row r="95" spans="1:2" ht="14.5" hidden="1" x14ac:dyDescent="0.35">
      <c r="A95" s="18" t="s">
        <v>145</v>
      </c>
    </row>
    <row r="96" spans="1:2" ht="14.5" hidden="1" x14ac:dyDescent="0.35">
      <c r="A96" s="22" t="s">
        <v>144</v>
      </c>
    </row>
    <row r="97" spans="1:1" ht="14.5" x14ac:dyDescent="0.35">
      <c r="A97" s="18" t="s">
        <v>152</v>
      </c>
    </row>
    <row r="98" spans="1:1" ht="14.5" x14ac:dyDescent="0.35">
      <c r="A98" s="22" t="s">
        <v>151</v>
      </c>
    </row>
    <row r="103" spans="1:1" ht="14.5" x14ac:dyDescent="0.35">
      <c r="A103" s="10" t="s">
        <v>49</v>
      </c>
    </row>
    <row r="104" spans="1:1" ht="14.5" x14ac:dyDescent="0.35">
      <c r="A104" s="67" t="s">
        <v>52</v>
      </c>
    </row>
    <row r="105" spans="1:1" ht="14.5" x14ac:dyDescent="0.35">
      <c r="A105" s="10" t="s">
        <v>50</v>
      </c>
    </row>
    <row r="106" spans="1:1" ht="14.5" x14ac:dyDescent="0.35">
      <c r="A106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49" t="s">
        <v>20</v>
      </c>
      <c r="C1" s="49"/>
      <c r="D1" s="53"/>
      <c r="E1" s="53"/>
      <c r="F1" s="53"/>
    </row>
    <row r="2" spans="2:6" ht="13" x14ac:dyDescent="0.25">
      <c r="B2" s="49" t="s">
        <v>21</v>
      </c>
      <c r="C2" s="49"/>
      <c r="D2" s="53"/>
      <c r="E2" s="53"/>
      <c r="F2" s="53"/>
    </row>
    <row r="3" spans="2:6" x14ac:dyDescent="0.25">
      <c r="B3" s="50"/>
      <c r="C3" s="50"/>
      <c r="D3" s="54"/>
      <c r="E3" s="54"/>
      <c r="F3" s="54"/>
    </row>
    <row r="4" spans="2:6" ht="37.5" x14ac:dyDescent="0.25">
      <c r="B4" s="50" t="s">
        <v>22</v>
      </c>
      <c r="C4" s="50"/>
      <c r="D4" s="54"/>
      <c r="E4" s="54"/>
      <c r="F4" s="54"/>
    </row>
    <row r="5" spans="2:6" x14ac:dyDescent="0.25">
      <c r="B5" s="50"/>
      <c r="C5" s="50"/>
      <c r="D5" s="54"/>
      <c r="E5" s="54"/>
      <c r="F5" s="54"/>
    </row>
    <row r="6" spans="2:6" ht="39" x14ac:dyDescent="0.25">
      <c r="B6" s="49" t="s">
        <v>23</v>
      </c>
      <c r="C6" s="49"/>
      <c r="D6" s="53"/>
      <c r="E6" s="53" t="s">
        <v>24</v>
      </c>
      <c r="F6" s="53" t="s">
        <v>25</v>
      </c>
    </row>
    <row r="7" spans="2:6" ht="13" thickBot="1" x14ac:dyDescent="0.3">
      <c r="B7" s="50"/>
      <c r="C7" s="50"/>
      <c r="D7" s="54"/>
      <c r="E7" s="54"/>
      <c r="F7" s="54"/>
    </row>
    <row r="8" spans="2:6" ht="50.5" thickBot="1" x14ac:dyDescent="0.3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5">
      <c r="B9" s="50"/>
      <c r="C9" s="50"/>
      <c r="D9" s="54"/>
      <c r="E9" s="54"/>
      <c r="F9" s="54"/>
    </row>
    <row r="10" spans="2:6" x14ac:dyDescent="0.2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2024-03-01T18:57:46Z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