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98E7698-9FD2-44D7-B9AF-CFFECD0011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1" i="2" l="1"/>
  <c r="Y60" i="2"/>
  <c r="X63" i="2"/>
  <c r="Y59" i="2"/>
  <c r="W58" i="2"/>
  <c r="W63" i="2" s="1"/>
  <c r="V63" i="2"/>
  <c r="Y57" i="2"/>
  <c r="Y56" i="2"/>
  <c r="U63" i="2"/>
  <c r="Y55" i="2"/>
  <c r="T63" i="2"/>
  <c r="S63" i="2"/>
  <c r="Y18" i="2"/>
  <c r="Y15" i="2"/>
  <c r="Y17" i="2"/>
  <c r="R16" i="2"/>
  <c r="Y16" i="2" s="1"/>
  <c r="R14" i="2"/>
  <c r="Y14" i="2" s="1"/>
  <c r="Q52" i="2"/>
  <c r="Y52" i="2" s="1"/>
  <c r="Y53" i="2"/>
  <c r="Y51" i="2"/>
  <c r="Q50" i="2"/>
  <c r="Y50" i="2" s="1"/>
  <c r="P63" i="2"/>
  <c r="Y26" i="2"/>
  <c r="O10" i="2"/>
  <c r="Y49" i="2"/>
  <c r="Y21" i="2"/>
  <c r="N20" i="2"/>
  <c r="N48" i="2"/>
  <c r="Y58" i="2" l="1"/>
  <c r="R63" i="2"/>
  <c r="Q63" i="2"/>
  <c r="O63" i="2"/>
  <c r="Y48" i="2"/>
  <c r="N63" i="2"/>
  <c r="Y25" i="2"/>
  <c r="M63" i="2"/>
  <c r="Y30" i="2"/>
  <c r="L63" i="2"/>
  <c r="Y43" i="2"/>
  <c r="K42" i="2"/>
  <c r="Y42" i="2" s="1"/>
  <c r="J12" i="2"/>
  <c r="I8" i="2"/>
  <c r="Y54" i="2"/>
  <c r="Y20" i="2" l="1"/>
  <c r="K63" i="2"/>
  <c r="J63" i="2"/>
  <c r="I63" i="2"/>
  <c r="Y62" i="2"/>
  <c r="H63" i="2"/>
</calcChain>
</file>

<file path=xl/sharedStrings.xml><?xml version="1.0" encoding="utf-8"?>
<sst xmlns="http://schemas.openxmlformats.org/spreadsheetml/2006/main" count="274" uniqueCount="163">
  <si>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</si>
  <si>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</si>
  <si>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</si>
  <si>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</si>
  <si>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</si>
  <si>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</si>
  <si>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</si>
  <si>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</si>
  <si>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</si>
  <si>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</si>
  <si>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</si>
  <si>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</si>
  <si>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</si>
  <si>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</si>
  <si>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</si>
  <si>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</si>
  <si>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</si>
  <si>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</si>
  <si>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</si>
  <si>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</si>
  <si>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</si>
  <si>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</si>
  <si>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</si>
  <si>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</si>
  <si>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</si>
  <si>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</si>
  <si>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</si>
  <si>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</si>
  <si>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</si>
  <si>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</si>
  <si>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</si>
  <si>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</si>
  <si>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</si>
  <si>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</si>
  <si>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</si>
  <si>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</si>
  <si>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</si>
  <si>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</si>
  <si>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</si>
  <si>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</si>
  <si>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</si>
  <si>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</si>
  <si>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</si>
  <si>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</si>
  <si>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</si>
  <si>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</si>
  <si>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</si>
  <si>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</si>
  <si>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</si>
  <si>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</si>
  <si>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</si>
  <si>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</si>
  <si>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</si>
  <si>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</si>
  <si>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</si>
  <si>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</si>
  <si>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</si>
  <si>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</si>
  <si>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</si>
  <si>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</si>
  <si>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</si>
  <si>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</si>
  <si>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</si>
  <si>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</si>
  <si>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</si>
  <si>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</si>
  <si>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</si>
  <si>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</si>
  <si>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</si>
  <si>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</si>
  <si>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</si>
  <si>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</si>
  <si>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</si>
  <si>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</si>
  <si>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</si>
  <si>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</si>
  <si>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</si>
  <si>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</si>
  <si>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</si>
  <si>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</si>
  <si>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</si>
  <si>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</si>
  <si>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</si>
  <si>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</si>
  <si>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</si>
  <si>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</si>
  <si>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</si>
  <si>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</si>
  <si>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</si>
  <si>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</si>
  <si>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</si>
  <si>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</si>
  <si>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</si>
  <si>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</si>
  <si>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</si>
  <si>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</si>
  <si>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</si>
  <si>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</si>
  <si>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</si>
  <si>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</si>
  <si>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</si>
  <si>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</si>
  <si>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</si>
  <si>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</si>
  <si>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</si>
  <si>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</si>
  <si>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</si>
  <si>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</si>
  <si>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</si>
  <si>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</si>
  <si>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</si>
  <si>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</si>
  <si>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</si>
  <si>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</si>
  <si>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</si>
  <si>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</si>
  <si>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</si>
  <si>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</si>
  <si>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</si>
  <si>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</si>
  <si>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</si>
  <si>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</si>
  <si>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</si>
  <si>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</si>
  <si>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</si>
  <si>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</si>
  <si>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</si>
  <si>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</si>
  <si>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</si>
  <si>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</si>
  <si>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BUDGET #12 FY24</t>
  </si>
  <si>
    <t>MRC</t>
  </si>
  <si>
    <t>F100VR0023</t>
  </si>
  <si>
    <t>4120-0020</t>
  </si>
  <si>
    <t>K133</t>
  </si>
  <si>
    <t>BUDGET #13 FY24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</si>
  <si>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</si>
  <si>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</si>
  <si>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</si>
  <si>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</si>
  <si>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</si>
  <si>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</si>
  <si>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</si>
  <si>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</si>
  <si>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RESEA FUNDS</t>
  </si>
  <si>
    <t>BUDGET #14 FY24  FEB. 29, 2024</t>
  </si>
  <si>
    <t>BUDGET #15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</si>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</sst>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1" xfId="0" applyFont="1" applyBorder="1" applyAlignment="1">
      <alignment horizontal="left" vertical="top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1"/>
  <sheetViews>
    <sheetView tabSelected="1" topLeftCell="A4" zoomScale="110" zoomScaleNormal="110" workbookViewId="0">
      <selection activeCell="A103" sqref="A103"/>
    </sheetView>
  </sheetViews>
  <sheetFormatPr defaultColWidth="9.26953125" defaultRowHeight="12" x14ac:dyDescent="0.3"/>
  <cols>
    <col min="1" max="1" width="82.089843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7" width="18" style="2" hidden="1" customWidth="1"/>
    <col min="18" max="20" width="19" style="2" hidden="1" customWidth="1"/>
    <col min="21" max="23" width="25.36328125" style="2" hidden="1" customWidth="1"/>
    <col min="24" max="24" width="25.36328125" style="2" customWidth="1"/>
    <col min="25" max="25" width="13.81640625" style="3" hidden="1" customWidth="1"/>
    <col min="26" max="26" width="23.54296875" style="3" customWidth="1"/>
    <col min="27" max="27" width="15.1796875" style="3" customWidth="1"/>
    <col min="28" max="28" width="12.453125" style="3" customWidth="1"/>
    <col min="29" max="16384" width="9.26953125" style="3"/>
  </cols>
  <sheetData>
    <row r="1" spans="1:26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12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58" t="s">
        <v>130</v>
      </c>
      <c r="U5" s="58" t="s">
        <v>135</v>
      </c>
      <c r="V5" s="58" t="s">
        <v>143</v>
      </c>
      <c r="W5" s="58" t="s">
        <v>146</v>
      </c>
      <c r="X5" s="58" t="s">
        <v>153</v>
      </c>
      <c r="Y5" s="27" t="s">
        <v>6</v>
      </c>
    </row>
    <row r="6" spans="1:26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27"/>
    </row>
    <row r="7" spans="1:26" s="10" customFormat="1" ht="14.5" hidden="1" x14ac:dyDescent="0.35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27"/>
    </row>
    <row r="8" spans="1:26" s="10" customFormat="1" ht="15.5" hidden="1" x14ac:dyDescent="0.35">
      <c r="A8" s="60" t="s">
        <v>63</v>
      </c>
      <c r="B8" s="71" t="s">
        <v>64</v>
      </c>
      <c r="C8" s="72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</row>
    <row r="9" spans="1:26" s="10" customFormat="1" ht="15.5" hidden="1" x14ac:dyDescent="0.35">
      <c r="A9" s="60" t="s">
        <v>63</v>
      </c>
      <c r="B9" s="16" t="s">
        <v>66</v>
      </c>
      <c r="C9" s="72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/>
    </row>
    <row r="10" spans="1:26" s="10" customFormat="1" ht="15.5" hidden="1" x14ac:dyDescent="0.35">
      <c r="A10" s="19" t="s">
        <v>106</v>
      </c>
      <c r="B10" s="71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2"/>
      <c r="U10" s="32"/>
      <c r="V10" s="32"/>
      <c r="W10" s="32"/>
      <c r="X10" s="32"/>
      <c r="Y10" s="33"/>
    </row>
    <row r="11" spans="1:26" s="10" customFormat="1" ht="15.5" hidden="1" x14ac:dyDescent="0.35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2"/>
      <c r="U11" s="32"/>
      <c r="V11" s="32"/>
      <c r="W11" s="32"/>
      <c r="X11" s="32"/>
      <c r="Y11" s="33"/>
    </row>
    <row r="12" spans="1:26" s="10" customFormat="1" ht="15.5" hidden="1" x14ac:dyDescent="0.35">
      <c r="A12" s="31" t="s">
        <v>72</v>
      </c>
      <c r="B12" s="71" t="s">
        <v>64</v>
      </c>
      <c r="C12" s="72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/>
    </row>
    <row r="13" spans="1:26" s="10" customFormat="1" ht="15.5" hidden="1" x14ac:dyDescent="0.35">
      <c r="A13" s="31" t="s">
        <v>72</v>
      </c>
      <c r="B13" s="16" t="s">
        <v>66</v>
      </c>
      <c r="C13" s="72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3"/>
      <c r="Z13" s="43"/>
    </row>
    <row r="14" spans="1:26" s="10" customFormat="1" ht="14.5" hidden="1" x14ac:dyDescent="0.35">
      <c r="A14" s="19" t="s">
        <v>106</v>
      </c>
      <c r="B14" s="74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5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2"/>
      <c r="U14" s="32"/>
      <c r="V14" s="32"/>
      <c r="W14" s="32"/>
      <c r="X14" s="32"/>
      <c r="Y14" s="33">
        <f>R14</f>
        <v>1548429</v>
      </c>
      <c r="Z14" s="43"/>
    </row>
    <row r="15" spans="1:26" s="10" customFormat="1" ht="14.5" hidden="1" x14ac:dyDescent="0.35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2"/>
      <c r="U15" s="32"/>
      <c r="V15" s="32"/>
      <c r="W15" s="32"/>
      <c r="X15" s="32"/>
      <c r="Y15" s="33">
        <f t="shared" ref="Y15:Y17" si="0">R15</f>
        <v>1</v>
      </c>
      <c r="Z15" s="43"/>
    </row>
    <row r="16" spans="1:26" s="10" customFormat="1" ht="14.5" hidden="1" x14ac:dyDescent="0.35">
      <c r="A16" s="31" t="s">
        <v>72</v>
      </c>
      <c r="B16" s="74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5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2"/>
      <c r="U16" s="32"/>
      <c r="V16" s="32"/>
      <c r="W16" s="32"/>
      <c r="X16" s="32"/>
      <c r="Y16" s="33">
        <f t="shared" si="0"/>
        <v>780769</v>
      </c>
      <c r="Z16" s="43"/>
    </row>
    <row r="17" spans="1:26" s="10" customFormat="1" ht="14.5" hidden="1" x14ac:dyDescent="0.35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5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2"/>
      <c r="W17" s="32"/>
      <c r="X17" s="32"/>
      <c r="Y17" s="33">
        <f t="shared" si="0"/>
        <v>1</v>
      </c>
      <c r="Z17" s="43"/>
    </row>
    <row r="18" spans="1:26" s="10" customFormat="1" ht="14.5" hidden="1" x14ac:dyDescent="0.35">
      <c r="A18" s="31" t="s">
        <v>125</v>
      </c>
      <c r="B18" s="74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2"/>
      <c r="U18" s="32"/>
      <c r="V18" s="32"/>
      <c r="W18" s="32"/>
      <c r="X18" s="32"/>
      <c r="Y18" s="33">
        <f>S18</f>
        <v>45000</v>
      </c>
      <c r="Z18" s="43"/>
    </row>
    <row r="19" spans="1:26" s="10" customFormat="1" ht="15.5" hidden="1" x14ac:dyDescent="0.35">
      <c r="A19" s="31"/>
      <c r="B19" s="16"/>
      <c r="C19" s="72"/>
      <c r="D19" s="62"/>
      <c r="E19" s="62"/>
      <c r="F19" s="15"/>
      <c r="G19" s="7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43"/>
    </row>
    <row r="20" spans="1:26" s="10" customFormat="1" ht="15.5" hidden="1" x14ac:dyDescent="0.35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0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>
        <f>SUM(Y12:Y13)</f>
        <v>0</v>
      </c>
      <c r="Z20" s="43"/>
    </row>
    <row r="21" spans="1:26" s="10" customFormat="1" ht="15.5" hidden="1" x14ac:dyDescent="0.35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70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3">
        <f>SUM(N21)</f>
        <v>1</v>
      </c>
    </row>
    <row r="22" spans="1:26" s="10" customFormat="1" ht="15.75" hidden="1" customHeight="1" x14ac:dyDescent="0.35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/>
    </row>
    <row r="23" spans="1:26" s="10" customFormat="1" ht="14.5" hidden="1" x14ac:dyDescent="0.35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3"/>
    </row>
    <row r="24" spans="1:26" s="10" customFormat="1" ht="14.5" hidden="1" x14ac:dyDescent="0.35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3"/>
    </row>
    <row r="25" spans="1:26" s="10" customFormat="1" ht="15" hidden="1" x14ac:dyDescent="0.35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3">
        <f>SUM(M25)</f>
        <v>95000</v>
      </c>
    </row>
    <row r="26" spans="1:26" s="10" customFormat="1" ht="15" hidden="1" thickBot="1" x14ac:dyDescent="0.4">
      <c r="A26" s="37" t="s">
        <v>113</v>
      </c>
      <c r="B26" s="71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6"/>
      <c r="U26" s="36"/>
      <c r="V26" s="36"/>
      <c r="W26" s="36"/>
      <c r="X26" s="36"/>
      <c r="Y26" s="33">
        <f>SUM(P26)</f>
        <v>641301</v>
      </c>
    </row>
    <row r="27" spans="1:26" s="10" customFormat="1" ht="15" hidden="1" thickTop="1" x14ac:dyDescent="0.35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3"/>
    </row>
    <row r="28" spans="1:26" s="10" customFormat="1" ht="14.5" hidden="1" x14ac:dyDescent="0.35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3"/>
    </row>
    <row r="29" spans="1:26" s="10" customFormat="1" ht="14.5" hidden="1" x14ac:dyDescent="0.35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3"/>
    </row>
    <row r="30" spans="1:26" s="10" customFormat="1" ht="14.5" hidden="1" x14ac:dyDescent="0.35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3">
        <f>L30</f>
        <v>27014</v>
      </c>
    </row>
    <row r="31" spans="1:26" s="10" customFormat="1" ht="14.5" hidden="1" x14ac:dyDescent="0.35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3"/>
    </row>
    <row r="32" spans="1:26" s="10" customFormat="1" ht="14.5" hidden="1" x14ac:dyDescent="0.35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3"/>
    </row>
    <row r="33" spans="1:26" s="18" customFormat="1" ht="14.5" hidden="1" x14ac:dyDescent="0.3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3"/>
    </row>
    <row r="34" spans="1:26" s="18" customFormat="1" ht="14.5" hidden="1" x14ac:dyDescent="0.35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3"/>
    </row>
    <row r="35" spans="1:26" s="18" customFormat="1" ht="14.5" hidden="1" x14ac:dyDescent="0.3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3"/>
    </row>
    <row r="36" spans="1:26" s="18" customFormat="1" ht="14.5" hidden="1" x14ac:dyDescent="0.3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3"/>
    </row>
    <row r="37" spans="1:26" s="18" customFormat="1" ht="14.5" hidden="1" x14ac:dyDescent="0.3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3"/>
    </row>
    <row r="38" spans="1:26" s="18" customFormat="1" ht="14.5" hidden="1" x14ac:dyDescent="0.3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3"/>
    </row>
    <row r="39" spans="1:26" s="10" customFormat="1" ht="14.5" hidden="1" x14ac:dyDescent="0.35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3"/>
    </row>
    <row r="40" spans="1:26" s="10" customFormat="1" ht="14.5" hidden="1" x14ac:dyDescent="0.35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3"/>
    </row>
    <row r="41" spans="1:26" s="10" customFormat="1" ht="14.5" hidden="1" x14ac:dyDescent="0.35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3"/>
    </row>
    <row r="42" spans="1:26" s="10" customFormat="1" ht="15.5" hidden="1" x14ac:dyDescent="0.35">
      <c r="A42" s="59" t="s">
        <v>75</v>
      </c>
      <c r="B42" s="71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0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>
        <v>181500</v>
      </c>
      <c r="W42" s="35"/>
      <c r="X42" s="35"/>
      <c r="Y42" s="33">
        <f>SUM(K42:V42)</f>
        <v>842642.52627173299</v>
      </c>
      <c r="Z42" s="46"/>
    </row>
    <row r="43" spans="1:26" s="10" customFormat="1" ht="15.5" hidden="1" x14ac:dyDescent="0.35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70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3">
        <f>SUM(K43)</f>
        <v>1</v>
      </c>
      <c r="Z43" s="43"/>
    </row>
    <row r="44" spans="1:26" s="10" customFormat="1" ht="14.5" hidden="1" x14ac:dyDescent="0.35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3"/>
    </row>
    <row r="45" spans="1:26" s="10" customFormat="1" ht="14.5" x14ac:dyDescent="0.35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3"/>
    </row>
    <row r="46" spans="1:26" s="10" customFormat="1" ht="14.5" x14ac:dyDescent="0.35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3"/>
    </row>
    <row r="47" spans="1:26" s="10" customFormat="1" ht="14.5" x14ac:dyDescent="0.35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3"/>
    </row>
    <row r="48" spans="1:26" s="10" customFormat="1" ht="15.5" hidden="1" x14ac:dyDescent="0.35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0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3">
        <f>SUM(N48)</f>
        <v>29999</v>
      </c>
    </row>
    <row r="49" spans="1:25" s="10" customFormat="1" ht="15.5" hidden="1" x14ac:dyDescent="0.35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0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3">
        <f>SUM(N49)</f>
        <v>1</v>
      </c>
    </row>
    <row r="50" spans="1:25" s="10" customFormat="1" ht="14.5" hidden="1" x14ac:dyDescent="0.35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5"/>
      <c r="U50" s="35"/>
      <c r="V50" s="35"/>
      <c r="W50" s="35"/>
      <c r="X50" s="35"/>
      <c r="Y50" s="33">
        <f>Q50</f>
        <v>702994</v>
      </c>
    </row>
    <row r="51" spans="1:25" s="18" customFormat="1" ht="14.5" hidden="1" x14ac:dyDescent="0.35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6"/>
      <c r="U51" s="36"/>
      <c r="V51" s="36"/>
      <c r="W51" s="36"/>
      <c r="X51" s="36"/>
      <c r="Y51" s="33">
        <f>Q51</f>
        <v>1</v>
      </c>
    </row>
    <row r="52" spans="1:25" s="18" customFormat="1" ht="14.5" hidden="1" x14ac:dyDescent="0.35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6"/>
      <c r="U52" s="36"/>
      <c r="V52" s="36"/>
      <c r="W52" s="36"/>
      <c r="X52" s="36"/>
      <c r="Y52" s="33">
        <f t="shared" ref="Y52:Y53" si="1">Q52</f>
        <v>61574</v>
      </c>
    </row>
    <row r="53" spans="1:25" s="10" customFormat="1" ht="14.5" hidden="1" x14ac:dyDescent="0.35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6"/>
      <c r="U53" s="36"/>
      <c r="V53" s="36"/>
      <c r="W53" s="36"/>
      <c r="X53" s="36"/>
      <c r="Y53" s="33">
        <f t="shared" si="1"/>
        <v>1</v>
      </c>
    </row>
    <row r="54" spans="1:25" s="10" customFormat="1" ht="14.5" hidden="1" x14ac:dyDescent="0.35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69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3">
        <f>SUM(H54:I54)</f>
        <v>12401.920000000002</v>
      </c>
    </row>
    <row r="55" spans="1:25" s="10" customFormat="1" ht="15.5" hidden="1" x14ac:dyDescent="0.35">
      <c r="A55" s="68" t="s">
        <v>131</v>
      </c>
      <c r="B55" s="16" t="s">
        <v>64</v>
      </c>
      <c r="C55" s="76" t="s">
        <v>132</v>
      </c>
      <c r="D55" s="76" t="s">
        <v>133</v>
      </c>
      <c r="E55" s="62" t="s">
        <v>134</v>
      </c>
      <c r="F55" s="77" t="s">
        <v>14</v>
      </c>
      <c r="G55" s="1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>
        <v>17582.64</v>
      </c>
      <c r="U55" s="36"/>
      <c r="V55" s="36"/>
      <c r="W55" s="36"/>
      <c r="X55" s="36"/>
      <c r="Y55" s="33">
        <f>T55</f>
        <v>17582.64</v>
      </c>
    </row>
    <row r="56" spans="1:25" s="10" customFormat="1" ht="14.5" hidden="1" x14ac:dyDescent="0.35">
      <c r="A56" s="68" t="s">
        <v>138</v>
      </c>
      <c r="B56" s="16" t="s">
        <v>64</v>
      </c>
      <c r="C56" s="78" t="s">
        <v>139</v>
      </c>
      <c r="D56" s="78" t="s">
        <v>140</v>
      </c>
      <c r="E56" s="15" t="s">
        <v>141</v>
      </c>
      <c r="F56" s="15" t="s">
        <v>14</v>
      </c>
      <c r="G56" s="1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>
        <v>34001.33</v>
      </c>
      <c r="V56" s="36"/>
      <c r="W56" s="36"/>
      <c r="X56" s="36"/>
      <c r="Y56" s="33">
        <f>U56</f>
        <v>34001.33</v>
      </c>
    </row>
    <row r="57" spans="1:25" s="10" customFormat="1" ht="14.5" hidden="1" x14ac:dyDescent="0.35">
      <c r="A57" s="19" t="s">
        <v>142</v>
      </c>
      <c r="B57" s="16" t="s">
        <v>64</v>
      </c>
      <c r="C57" s="78" t="s">
        <v>139</v>
      </c>
      <c r="D57" s="78" t="s">
        <v>140</v>
      </c>
      <c r="E57" s="15" t="s">
        <v>141</v>
      </c>
      <c r="F57" s="15" t="s">
        <v>14</v>
      </c>
      <c r="G57" s="1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>
        <v>76750.896384686639</v>
      </c>
      <c r="V57" s="36"/>
      <c r="W57" s="36"/>
      <c r="X57" s="36"/>
      <c r="Y57" s="33">
        <f>U57</f>
        <v>76750.896384686639</v>
      </c>
    </row>
    <row r="58" spans="1:25" s="10" customFormat="1" ht="14.5" hidden="1" x14ac:dyDescent="0.35">
      <c r="A58" s="19" t="s">
        <v>147</v>
      </c>
      <c r="B58" s="74" t="s">
        <v>64</v>
      </c>
      <c r="C58" s="45" t="s">
        <v>148</v>
      </c>
      <c r="D58" s="45" t="s">
        <v>149</v>
      </c>
      <c r="E58" s="45" t="s">
        <v>150</v>
      </c>
      <c r="F58" s="15"/>
      <c r="G58" s="1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>
        <f>135309-1</f>
        <v>135308</v>
      </c>
      <c r="X58" s="36"/>
      <c r="Y58" s="33">
        <f>W58</f>
        <v>135308</v>
      </c>
    </row>
    <row r="59" spans="1:25" s="10" customFormat="1" ht="14.5" hidden="1" x14ac:dyDescent="0.35">
      <c r="A59" s="19" t="s">
        <v>147</v>
      </c>
      <c r="B59" s="16" t="s">
        <v>66</v>
      </c>
      <c r="C59" s="45" t="s">
        <v>148</v>
      </c>
      <c r="D59" s="45" t="s">
        <v>149</v>
      </c>
      <c r="E59" s="45" t="s">
        <v>150</v>
      </c>
      <c r="F59" s="15"/>
      <c r="G59" s="1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>
        <v>1</v>
      </c>
      <c r="X59" s="36"/>
      <c r="Y59" s="33">
        <f>W59</f>
        <v>1</v>
      </c>
    </row>
    <row r="60" spans="1:25" s="10" customFormat="1" ht="15.5" x14ac:dyDescent="0.35">
      <c r="A60" s="81" t="s">
        <v>154</v>
      </c>
      <c r="B60" s="74" t="s">
        <v>64</v>
      </c>
      <c r="C60" s="82" t="s">
        <v>155</v>
      </c>
      <c r="D60" s="82" t="s">
        <v>156</v>
      </c>
      <c r="E60" s="83" t="s">
        <v>157</v>
      </c>
      <c r="F60" s="15" t="s">
        <v>14</v>
      </c>
      <c r="G60" s="1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>
        <v>10536.46</v>
      </c>
      <c r="Y60" s="33">
        <f>X60</f>
        <v>10536.46</v>
      </c>
    </row>
    <row r="61" spans="1:25" s="10" customFormat="1" ht="15.5" x14ac:dyDescent="0.35">
      <c r="A61" s="84" t="s">
        <v>158</v>
      </c>
      <c r="B61" s="74" t="s">
        <v>64</v>
      </c>
      <c r="C61" s="82" t="s">
        <v>159</v>
      </c>
      <c r="D61" s="82" t="s">
        <v>160</v>
      </c>
      <c r="E61" s="83" t="s">
        <v>161</v>
      </c>
      <c r="F61" s="15" t="s">
        <v>14</v>
      </c>
      <c r="G61" s="1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>
        <v>7902.34</v>
      </c>
      <c r="Y61" s="33">
        <f>X61</f>
        <v>7902.34</v>
      </c>
    </row>
    <row r="62" spans="1:25" s="10" customFormat="1" ht="14.5" x14ac:dyDescent="0.35">
      <c r="A62" s="17"/>
      <c r="B62" s="17"/>
      <c r="C62" s="17"/>
      <c r="D62" s="14"/>
      <c r="E62" s="14"/>
      <c r="F62" s="14"/>
      <c r="G62" s="1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3">
        <f>SUM(H62:H62)</f>
        <v>0</v>
      </c>
    </row>
    <row r="63" spans="1:25" s="10" customFormat="1" ht="14.5" x14ac:dyDescent="0.35">
      <c r="A63" s="19" t="s">
        <v>0</v>
      </c>
      <c r="B63" s="19"/>
      <c r="C63" s="21"/>
      <c r="D63" s="21"/>
      <c r="E63" s="21"/>
      <c r="F63" s="21"/>
      <c r="G63" s="21"/>
      <c r="H63" s="35">
        <f>SUM(H6:H62)</f>
        <v>12401.920000000002</v>
      </c>
      <c r="I63" s="35">
        <f>SUM(I8:I62)</f>
        <v>2240334</v>
      </c>
      <c r="J63" s="35">
        <f>SUM(J7:J21)</f>
        <v>214673</v>
      </c>
      <c r="K63" s="35">
        <f>SUM(K41:K44)</f>
        <v>661143.52627173299</v>
      </c>
      <c r="L63" s="35">
        <f>SUM(L29:L30)</f>
        <v>27014</v>
      </c>
      <c r="M63" s="35">
        <f>SUM(M24:M27)</f>
        <v>95000</v>
      </c>
      <c r="N63" s="35">
        <f>SUM(N20:N62)</f>
        <v>100000</v>
      </c>
      <c r="O63" s="35">
        <f>SUM(O10:O11)</f>
        <v>379095</v>
      </c>
      <c r="P63" s="35">
        <f>SUM(P26:P27)</f>
        <v>641301</v>
      </c>
      <c r="Q63" s="35">
        <f>SUM(Q47:Q53)</f>
        <v>764570</v>
      </c>
      <c r="R63" s="35">
        <f>SUM(R7:R19)</f>
        <v>2329200</v>
      </c>
      <c r="S63" s="35">
        <f>SUM(S15:S19)</f>
        <v>45000</v>
      </c>
      <c r="T63" s="35">
        <f>SUM(T55:T57)</f>
        <v>17582.64</v>
      </c>
      <c r="U63" s="35">
        <f>SUM(U47:U57)</f>
        <v>110752.22638468664</v>
      </c>
      <c r="V63" s="35">
        <f>SUM(V41:V43)</f>
        <v>181500</v>
      </c>
      <c r="W63" s="35">
        <f>SUM(W46:W62)</f>
        <v>135309</v>
      </c>
      <c r="X63" s="35">
        <f>SUM(X58:X62)</f>
        <v>18438.8</v>
      </c>
      <c r="Y63" s="33"/>
    </row>
    <row r="64" spans="1:25" s="10" customFormat="1" ht="14.5" x14ac:dyDescent="0.35">
      <c r="A64" s="22"/>
      <c r="B64" s="22"/>
      <c r="C64" s="23"/>
      <c r="D64" s="23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</row>
    <row r="65" spans="1:24" s="10" customFormat="1" ht="14.5" x14ac:dyDescent="0.35">
      <c r="A65" s="18" t="s">
        <v>9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s="10" customFormat="1" ht="14.5" hidden="1" x14ac:dyDescent="0.35">
      <c r="A66" s="18" t="s">
        <v>60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s="10" customFormat="1" ht="14.5" hidden="1" x14ac:dyDescent="0.35">
      <c r="A67" s="22" t="s">
        <v>61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14.5" hidden="1" x14ac:dyDescent="0.35">
      <c r="A68" s="18" t="s">
        <v>67</v>
      </c>
    </row>
    <row r="69" spans="1:24" ht="14.5" hidden="1" x14ac:dyDescent="0.35">
      <c r="A69" s="22" t="s">
        <v>68</v>
      </c>
    </row>
    <row r="70" spans="1:24" ht="14.5" hidden="1" x14ac:dyDescent="0.35">
      <c r="A70" s="18" t="s">
        <v>67</v>
      </c>
    </row>
    <row r="71" spans="1:24" ht="14.5" hidden="1" x14ac:dyDescent="0.35">
      <c r="A71" s="22" t="s">
        <v>68</v>
      </c>
    </row>
    <row r="72" spans="1:24" ht="14.5" hidden="1" x14ac:dyDescent="0.35">
      <c r="A72" s="18" t="s">
        <v>70</v>
      </c>
    </row>
    <row r="73" spans="1:24" ht="14.5" hidden="1" x14ac:dyDescent="0.35">
      <c r="A73" s="22" t="s">
        <v>71</v>
      </c>
    </row>
    <row r="74" spans="1:24" ht="14.5" hidden="1" x14ac:dyDescent="0.35">
      <c r="A74" s="18" t="s">
        <v>81</v>
      </c>
    </row>
    <row r="75" spans="1:24" ht="14.5" hidden="1" x14ac:dyDescent="0.35">
      <c r="A75" s="22" t="s">
        <v>82</v>
      </c>
    </row>
    <row r="76" spans="1:24" ht="14.5" hidden="1" x14ac:dyDescent="0.35">
      <c r="A76" s="18" t="s">
        <v>83</v>
      </c>
    </row>
    <row r="77" spans="1:24" ht="14.5" hidden="1" x14ac:dyDescent="0.35">
      <c r="A77" s="22" t="s">
        <v>84</v>
      </c>
    </row>
    <row r="78" spans="1:24" ht="14.5" hidden="1" x14ac:dyDescent="0.35">
      <c r="A78" s="18" t="s">
        <v>91</v>
      </c>
    </row>
    <row r="79" spans="1:24" ht="14.5" hidden="1" x14ac:dyDescent="0.35">
      <c r="A79" s="18" t="s">
        <v>92</v>
      </c>
    </row>
    <row r="80" spans="1:24" ht="14.5" hidden="1" x14ac:dyDescent="0.35">
      <c r="A80" s="18" t="s">
        <v>103</v>
      </c>
    </row>
    <row r="81" spans="1:2" ht="14.5" hidden="1" x14ac:dyDescent="0.35">
      <c r="A81" s="22" t="s">
        <v>102</v>
      </c>
    </row>
    <row r="82" spans="1:2" ht="14.5" hidden="1" x14ac:dyDescent="0.35">
      <c r="A82" s="18" t="s">
        <v>109</v>
      </c>
    </row>
    <row r="83" spans="1:2" ht="14.5" hidden="1" x14ac:dyDescent="0.35">
      <c r="A83" s="22" t="s">
        <v>108</v>
      </c>
    </row>
    <row r="84" spans="1:2" ht="14.5" hidden="1" x14ac:dyDescent="0.35">
      <c r="A84" s="18" t="s">
        <v>110</v>
      </c>
    </row>
    <row r="85" spans="1:2" ht="14.5" hidden="1" x14ac:dyDescent="0.35">
      <c r="A85" s="22" t="s">
        <v>111</v>
      </c>
    </row>
    <row r="86" spans="1:2" ht="14.5" hidden="1" x14ac:dyDescent="0.35">
      <c r="A86" s="18" t="s">
        <v>117</v>
      </c>
      <c r="B86" s="18"/>
    </row>
    <row r="87" spans="1:2" ht="14.5" hidden="1" x14ac:dyDescent="0.35">
      <c r="A87" s="22" t="s">
        <v>118</v>
      </c>
    </row>
    <row r="88" spans="1:2" ht="14.5" hidden="1" x14ac:dyDescent="0.35">
      <c r="A88" s="18" t="s">
        <v>120</v>
      </c>
    </row>
    <row r="89" spans="1:2" ht="14.5" hidden="1" x14ac:dyDescent="0.35">
      <c r="A89" s="22" t="s">
        <v>121</v>
      </c>
    </row>
    <row r="90" spans="1:2" ht="14.5" hidden="1" x14ac:dyDescent="0.35">
      <c r="A90" s="18" t="s">
        <v>127</v>
      </c>
    </row>
    <row r="91" spans="1:2" ht="14.5" hidden="1" x14ac:dyDescent="0.35">
      <c r="A91" s="22" t="s">
        <v>126</v>
      </c>
    </row>
    <row r="92" spans="1:2" ht="14.5" hidden="1" x14ac:dyDescent="0.35">
      <c r="A92" s="18" t="s">
        <v>129</v>
      </c>
    </row>
    <row r="93" spans="1:2" ht="14.5" hidden="1" x14ac:dyDescent="0.35">
      <c r="A93" s="22" t="s">
        <v>128</v>
      </c>
    </row>
    <row r="94" spans="1:2" ht="14.5" hidden="1" x14ac:dyDescent="0.35">
      <c r="A94" s="18" t="s">
        <v>137</v>
      </c>
    </row>
    <row r="95" spans="1:2" ht="14.5" hidden="1" x14ac:dyDescent="0.35">
      <c r="A95" s="22" t="s">
        <v>136</v>
      </c>
    </row>
    <row r="96" spans="1:2" ht="14.5" hidden="1" x14ac:dyDescent="0.35">
      <c r="A96" s="18" t="s">
        <v>145</v>
      </c>
    </row>
    <row r="97" spans="1:1" ht="14.5" hidden="1" x14ac:dyDescent="0.35">
      <c r="A97" s="22" t="s">
        <v>144</v>
      </c>
    </row>
    <row r="98" spans="1:1" ht="14.5" hidden="1" x14ac:dyDescent="0.35">
      <c r="A98" s="18" t="s">
        <v>152</v>
      </c>
    </row>
    <row r="99" spans="1:1" ht="14.5" hidden="1" x14ac:dyDescent="0.35">
      <c r="A99" s="22" t="s">
        <v>151</v>
      </c>
    </row>
    <row r="100" spans="1:1" ht="14.5" x14ac:dyDescent="0.35">
      <c r="A100" s="18" t="s">
        <v>162</v>
      </c>
    </row>
    <row r="101" spans="1:1" ht="14.5" x14ac:dyDescent="0.35">
      <c r="A101" s="22" t="s">
        <v>128</v>
      </c>
    </row>
    <row r="108" spans="1:1" ht="14.5" x14ac:dyDescent="0.35">
      <c r="A108" s="10" t="s">
        <v>49</v>
      </c>
    </row>
    <row r="109" spans="1:1" ht="14.5" x14ac:dyDescent="0.35">
      <c r="A109" s="67" t="s">
        <v>52</v>
      </c>
    </row>
    <row r="110" spans="1:1" ht="14.5" x14ac:dyDescent="0.35">
      <c r="A110" s="10" t="s">
        <v>50</v>
      </c>
    </row>
    <row r="111" spans="1:1" ht="14.5" x14ac:dyDescent="0.35">
      <c r="A111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20</v>
      </c>
      <c r="C1" s="49"/>
      <c r="D1" s="53"/>
      <c r="E1" s="53"/>
      <c r="F1" s="53"/>
    </row>
    <row r="2" spans="2:6" ht="13" x14ac:dyDescent="0.25">
      <c r="B2" s="49" t="s">
        <v>21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22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23</v>
      </c>
      <c r="C6" s="49"/>
      <c r="D6" s="53"/>
      <c r="E6" s="53" t="s">
        <v>24</v>
      </c>
      <c r="F6" s="53" t="s">
        <v>25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2024-03-04T16:04:38Z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