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2D8E498-E9F8-4D43-9663-B6F503BA2B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" i="2" l="1"/>
  <c r="P10" i="2"/>
  <c r="O10" i="2"/>
  <c r="O53" i="2"/>
  <c r="P46" i="2"/>
  <c r="P18" i="2"/>
  <c r="N17" i="2"/>
  <c r="N45" i="2"/>
  <c r="P45" i="2" l="1"/>
  <c r="N53" i="2"/>
  <c r="P22" i="2"/>
  <c r="M53" i="2"/>
  <c r="P27" i="2"/>
  <c r="L53" i="2"/>
  <c r="P40" i="2"/>
  <c r="K39" i="2"/>
  <c r="P39" i="2" s="1"/>
  <c r="J15" i="2"/>
  <c r="P15" i="2" s="1"/>
  <c r="P16" i="2"/>
  <c r="P9" i="2"/>
  <c r="I8" i="2"/>
  <c r="P8" i="2" s="1"/>
  <c r="P51" i="2"/>
  <c r="P17" i="2" l="1"/>
  <c r="K53" i="2"/>
  <c r="J53" i="2"/>
  <c r="I53" i="2"/>
  <c r="P52" i="2"/>
  <c r="H53" i="2"/>
</calcChain>
</file>

<file path=xl/sharedStrings.xml><?xml version="1.0" encoding="utf-8"?>
<sst xmlns="http://schemas.openxmlformats.org/spreadsheetml/2006/main" count="176" uniqueCount="111">
  <si>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</si>
  <si>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</si>
  <si>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</si>
  <si>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</si>
  <si>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</si>
  <si>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</si>
  <si>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</si>
  <si>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</si>
  <si>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</si>
  <si>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</si>
  <si>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</si>
  <si>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</si>
  <si>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</si>
  <si>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</si>
  <si>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</si>
  <si>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</si>
  <si>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</si>
  <si>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</si>
  <si>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</si>
  <si>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</si>
  <si>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</si>
  <si>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</si>
  <si>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</si>
  <si>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</si>
  <si>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</si>
  <si>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</si>
  <si>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</si>
  <si>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</si>
  <si>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</si>
  <si>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</si>
  <si>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</si>
  <si>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</si>
  <si>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</si>
  <si>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</si>
  <si>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</si>
  <si>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</si>
  <si>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</si>
  <si>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</si>
  <si>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DUNS 947581567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</si>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</sst>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zoomScale="110" zoomScaleNormal="110" workbookViewId="0">
      <selection activeCell="A11" sqref="A11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4" width="18" style="2" hidden="1" customWidth="1"/>
    <col min="15" max="15" width="18" style="2" customWidth="1"/>
    <col min="16" max="16" width="13.81640625" style="3" hidden="1" customWidth="1"/>
    <col min="17" max="17" width="13.7265625" style="3" bestFit="1" customWidth="1"/>
    <col min="18" max="18" width="7.7265625" style="3" bestFit="1" customWidth="1"/>
    <col min="19" max="16384" width="9.26953125" style="3"/>
  </cols>
  <sheetData>
    <row r="1" spans="1:17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8"/>
      <c r="J1" s="58"/>
      <c r="K1" s="58"/>
      <c r="L1" s="58"/>
      <c r="M1" s="58"/>
      <c r="N1" s="58"/>
      <c r="O1" s="58"/>
    </row>
    <row r="2" spans="1:17" ht="20.5" x14ac:dyDescent="0.45">
      <c r="B2" s="6"/>
      <c r="C2" s="6"/>
      <c r="D2" s="6"/>
      <c r="E2" s="7"/>
      <c r="F2" s="7"/>
      <c r="G2" s="7"/>
    </row>
    <row r="3" spans="1:17" ht="20.5" x14ac:dyDescent="0.45">
      <c r="A3" s="4" t="s">
        <v>12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0" t="s">
        <v>39</v>
      </c>
      <c r="H5" s="9" t="s">
        <v>57</v>
      </c>
      <c r="I5" s="60" t="s">
        <v>58</v>
      </c>
      <c r="J5" s="60" t="s">
        <v>70</v>
      </c>
      <c r="K5" s="60" t="s">
        <v>81</v>
      </c>
      <c r="L5" s="60" t="s">
        <v>91</v>
      </c>
      <c r="M5" s="60" t="s">
        <v>95</v>
      </c>
      <c r="N5" s="60" t="s">
        <v>98</v>
      </c>
      <c r="O5" s="60" t="s">
        <v>106</v>
      </c>
      <c r="P5" s="27" t="s">
        <v>6</v>
      </c>
    </row>
    <row r="6" spans="1:17" s="10" customFormat="1" ht="14.5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27"/>
    </row>
    <row r="7" spans="1:17" s="10" customFormat="1" ht="14.5" x14ac:dyDescent="0.35">
      <c r="A7" s="15" t="s">
        <v>63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27"/>
    </row>
    <row r="8" spans="1:17" s="10" customFormat="1" ht="15.5" hidden="1" x14ac:dyDescent="0.35">
      <c r="A8" s="62" t="s">
        <v>64</v>
      </c>
      <c r="B8" s="74" t="s">
        <v>65</v>
      </c>
      <c r="C8" s="75" t="s">
        <v>66</v>
      </c>
      <c r="D8" s="63" t="s">
        <v>28</v>
      </c>
      <c r="E8" s="63">
        <v>6501</v>
      </c>
      <c r="F8" s="16">
        <v>17.259</v>
      </c>
      <c r="G8" s="68" t="s">
        <v>40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3">
        <f>SUM(I8)</f>
        <v>2240333</v>
      </c>
    </row>
    <row r="9" spans="1:17" s="10" customFormat="1" ht="15.5" hidden="1" x14ac:dyDescent="0.35">
      <c r="A9" s="62" t="s">
        <v>64</v>
      </c>
      <c r="B9" s="16" t="s">
        <v>67</v>
      </c>
      <c r="C9" s="75" t="s">
        <v>66</v>
      </c>
      <c r="D9" s="63" t="s">
        <v>28</v>
      </c>
      <c r="E9" s="63">
        <v>6501</v>
      </c>
      <c r="F9" s="16">
        <v>17.259</v>
      </c>
      <c r="G9" s="68" t="s">
        <v>40</v>
      </c>
      <c r="H9" s="32"/>
      <c r="I9" s="32">
        <v>1</v>
      </c>
      <c r="J9" s="32"/>
      <c r="K9" s="32"/>
      <c r="L9" s="32"/>
      <c r="M9" s="32"/>
      <c r="N9" s="32"/>
      <c r="O9" s="32"/>
      <c r="P9" s="33">
        <f>SUM(I9)</f>
        <v>1</v>
      </c>
    </row>
    <row r="10" spans="1:17" s="10" customFormat="1" ht="15.5" x14ac:dyDescent="0.35">
      <c r="A10" s="19" t="s">
        <v>107</v>
      </c>
      <c r="B10" s="74" t="s">
        <v>65</v>
      </c>
      <c r="C10" s="15" t="s">
        <v>108</v>
      </c>
      <c r="D10" s="64" t="s">
        <v>30</v>
      </c>
      <c r="E10" s="64">
        <v>6502</v>
      </c>
      <c r="F10" s="15">
        <v>17.257999999999999</v>
      </c>
      <c r="G10" s="68" t="s">
        <v>40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3">
        <f>O10</f>
        <v>379094</v>
      </c>
    </row>
    <row r="11" spans="1:17" s="10" customFormat="1" ht="15.5" x14ac:dyDescent="0.35">
      <c r="A11" s="19" t="s">
        <v>107</v>
      </c>
      <c r="B11" s="16" t="s">
        <v>67</v>
      </c>
      <c r="C11" s="15" t="s">
        <v>108</v>
      </c>
      <c r="D11" s="64" t="s">
        <v>30</v>
      </c>
      <c r="E11" s="64">
        <v>6502</v>
      </c>
      <c r="F11" s="15">
        <v>17.257999999999999</v>
      </c>
      <c r="G11" s="68" t="s">
        <v>40</v>
      </c>
      <c r="H11" s="32"/>
      <c r="I11" s="32"/>
      <c r="J11" s="32"/>
      <c r="K11" s="32"/>
      <c r="L11" s="32"/>
      <c r="M11" s="32"/>
      <c r="N11" s="32"/>
      <c r="O11" s="32">
        <v>1</v>
      </c>
      <c r="P11" s="33">
        <f>O11</f>
        <v>1</v>
      </c>
    </row>
    <row r="12" spans="1:17" s="10" customFormat="1" ht="15.5" hidden="1" x14ac:dyDescent="0.35">
      <c r="A12" s="19"/>
      <c r="B12" s="16"/>
      <c r="C12" s="15"/>
      <c r="D12" s="64" t="s">
        <v>30</v>
      </c>
      <c r="E12" s="64">
        <v>6502</v>
      </c>
      <c r="F12" s="15">
        <v>17.257999999999999</v>
      </c>
      <c r="G12" s="68" t="s">
        <v>40</v>
      </c>
      <c r="H12" s="32"/>
      <c r="I12" s="32"/>
      <c r="J12" s="32"/>
      <c r="K12" s="32"/>
      <c r="L12" s="32"/>
      <c r="M12" s="32"/>
      <c r="N12" s="32"/>
      <c r="O12" s="32"/>
      <c r="P12" s="33"/>
    </row>
    <row r="13" spans="1:17" s="10" customFormat="1" ht="15.5" hidden="1" x14ac:dyDescent="0.35">
      <c r="A13" s="19"/>
      <c r="B13" s="16"/>
      <c r="C13" s="15"/>
      <c r="D13" s="64" t="s">
        <v>30</v>
      </c>
      <c r="E13" s="64">
        <v>6502</v>
      </c>
      <c r="F13" s="15">
        <v>17.257999999999999</v>
      </c>
      <c r="G13" s="68" t="s">
        <v>40</v>
      </c>
      <c r="H13" s="32"/>
      <c r="I13" s="32"/>
      <c r="J13" s="32"/>
      <c r="K13" s="32"/>
      <c r="L13" s="32"/>
      <c r="M13" s="32"/>
      <c r="N13" s="32"/>
      <c r="O13" s="32"/>
      <c r="P13" s="33"/>
    </row>
    <row r="14" spans="1:17" s="10" customFormat="1" ht="14.5" hidden="1" x14ac:dyDescent="0.35">
      <c r="A14" s="31"/>
      <c r="B14" s="42"/>
      <c r="C14" s="27"/>
      <c r="D14" s="15"/>
      <c r="E14" s="16"/>
      <c r="F14" s="15"/>
      <c r="G14" s="68"/>
      <c r="H14" s="32"/>
      <c r="I14" s="32"/>
      <c r="J14" s="32"/>
      <c r="K14" s="32"/>
      <c r="L14" s="32"/>
      <c r="M14" s="32"/>
      <c r="N14" s="32"/>
      <c r="O14" s="32"/>
      <c r="P14" s="33"/>
    </row>
    <row r="15" spans="1:17" s="10" customFormat="1" ht="15.5" hidden="1" x14ac:dyDescent="0.35">
      <c r="A15" s="31" t="s">
        <v>73</v>
      </c>
      <c r="B15" s="74" t="s">
        <v>65</v>
      </c>
      <c r="C15" s="75" t="s">
        <v>74</v>
      </c>
      <c r="D15" s="64" t="s">
        <v>29</v>
      </c>
      <c r="E15" s="64">
        <v>6503</v>
      </c>
      <c r="F15" s="15">
        <v>17.277999999999999</v>
      </c>
      <c r="G15" s="68" t="s">
        <v>40</v>
      </c>
      <c r="H15" s="32"/>
      <c r="I15" s="32"/>
      <c r="J15" s="32">
        <f>214673-1</f>
        <v>214672</v>
      </c>
      <c r="K15" s="32"/>
      <c r="L15" s="32"/>
      <c r="M15" s="32"/>
      <c r="N15" s="32"/>
      <c r="O15" s="32"/>
      <c r="P15" s="33">
        <f>J15</f>
        <v>214672</v>
      </c>
    </row>
    <row r="16" spans="1:17" s="10" customFormat="1" ht="15.5" hidden="1" x14ac:dyDescent="0.35">
      <c r="A16" s="31" t="s">
        <v>73</v>
      </c>
      <c r="B16" s="16" t="s">
        <v>67</v>
      </c>
      <c r="C16" s="75" t="s">
        <v>74</v>
      </c>
      <c r="D16" s="64" t="s">
        <v>29</v>
      </c>
      <c r="E16" s="64">
        <v>6503</v>
      </c>
      <c r="F16" s="15">
        <v>17.277999999999999</v>
      </c>
      <c r="G16" s="68" t="s">
        <v>40</v>
      </c>
      <c r="H16" s="32"/>
      <c r="I16" s="32"/>
      <c r="J16" s="32">
        <v>1</v>
      </c>
      <c r="K16" s="32"/>
      <c r="L16" s="32"/>
      <c r="M16" s="32"/>
      <c r="N16" s="32"/>
      <c r="O16" s="32"/>
      <c r="P16" s="33">
        <f>J16</f>
        <v>1</v>
      </c>
      <c r="Q16" s="44"/>
    </row>
    <row r="17" spans="1:17" s="10" customFormat="1" ht="15.5" hidden="1" x14ac:dyDescent="0.35">
      <c r="A17" s="31" t="s">
        <v>99</v>
      </c>
      <c r="B17" s="16" t="s">
        <v>105</v>
      </c>
      <c r="C17" s="15" t="s">
        <v>100</v>
      </c>
      <c r="D17" s="64" t="s">
        <v>29</v>
      </c>
      <c r="E17" s="15">
        <v>6407</v>
      </c>
      <c r="F17" s="15">
        <v>17.277999999999999</v>
      </c>
      <c r="G17" s="73" t="s">
        <v>40</v>
      </c>
      <c r="H17" s="32"/>
      <c r="I17" s="32"/>
      <c r="J17" s="32"/>
      <c r="K17" s="32"/>
      <c r="L17" s="32"/>
      <c r="M17" s="32"/>
      <c r="N17" s="32">
        <f>100000*0.7-1</f>
        <v>69999</v>
      </c>
      <c r="O17" s="32"/>
      <c r="P17" s="33">
        <f>SUM(P15:P16)</f>
        <v>214673</v>
      </c>
      <c r="Q17" s="44"/>
    </row>
    <row r="18" spans="1:17" s="10" customFormat="1" ht="15.5" hidden="1" x14ac:dyDescent="0.35">
      <c r="A18" s="31" t="s">
        <v>99</v>
      </c>
      <c r="B18" s="16" t="s">
        <v>67</v>
      </c>
      <c r="C18" s="15" t="s">
        <v>100</v>
      </c>
      <c r="D18" s="64" t="s">
        <v>29</v>
      </c>
      <c r="E18" s="15">
        <v>6407</v>
      </c>
      <c r="F18" s="15">
        <v>17.277999999999999</v>
      </c>
      <c r="G18" s="73" t="s">
        <v>40</v>
      </c>
      <c r="H18" s="32"/>
      <c r="I18" s="32"/>
      <c r="J18" s="32"/>
      <c r="K18" s="32"/>
      <c r="L18" s="32"/>
      <c r="M18" s="32"/>
      <c r="N18" s="32">
        <v>1</v>
      </c>
      <c r="O18" s="32"/>
      <c r="P18" s="33">
        <f>SUM(N18)</f>
        <v>1</v>
      </c>
    </row>
    <row r="19" spans="1:17" s="10" customFormat="1" ht="15.75" hidden="1" customHeight="1" x14ac:dyDescent="0.35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2"/>
      <c r="L19" s="32"/>
      <c r="M19" s="32"/>
      <c r="N19" s="32"/>
      <c r="O19" s="32"/>
      <c r="P19" s="33"/>
    </row>
    <row r="20" spans="1:17" s="10" customFormat="1" ht="14.5" hidden="1" x14ac:dyDescent="0.35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4"/>
      <c r="L20" s="34"/>
      <c r="M20" s="34"/>
      <c r="N20" s="34"/>
      <c r="O20" s="34"/>
      <c r="P20" s="33"/>
    </row>
    <row r="21" spans="1:17" s="10" customFormat="1" ht="14.5" hidden="1" x14ac:dyDescent="0.35">
      <c r="A21" s="15" t="s">
        <v>94</v>
      </c>
      <c r="B21" s="16"/>
      <c r="C21" s="15"/>
      <c r="D21" s="15"/>
      <c r="E21" s="16"/>
      <c r="F21" s="15"/>
      <c r="G21" s="15"/>
      <c r="H21" s="35"/>
      <c r="I21" s="35"/>
      <c r="J21" s="35"/>
      <c r="K21" s="35"/>
      <c r="L21" s="35"/>
      <c r="M21" s="35"/>
      <c r="N21" s="35"/>
      <c r="O21" s="35"/>
      <c r="P21" s="33"/>
    </row>
    <row r="22" spans="1:17" s="10" customFormat="1" ht="15" hidden="1" x14ac:dyDescent="0.35">
      <c r="A22" s="41" t="s">
        <v>96</v>
      </c>
      <c r="B22" s="16" t="s">
        <v>65</v>
      </c>
      <c r="C22" s="43" t="s">
        <v>97</v>
      </c>
      <c r="D22" s="65" t="s">
        <v>34</v>
      </c>
      <c r="E22" s="66" t="s">
        <v>35</v>
      </c>
      <c r="F22" s="15" t="s">
        <v>14</v>
      </c>
      <c r="G22" s="15"/>
      <c r="H22" s="36"/>
      <c r="I22" s="36"/>
      <c r="J22" s="36"/>
      <c r="K22" s="36"/>
      <c r="L22" s="36"/>
      <c r="M22" s="36">
        <v>95000</v>
      </c>
      <c r="N22" s="36"/>
      <c r="O22" s="36"/>
      <c r="P22" s="33">
        <f>SUM(M22)</f>
        <v>95000</v>
      </c>
    </row>
    <row r="23" spans="1:17" s="10" customFormat="1" ht="15" hidden="1" thickBot="1" x14ac:dyDescent="0.4">
      <c r="A23" s="37"/>
      <c r="B23" s="59"/>
      <c r="C23" s="67"/>
      <c r="D23" s="65" t="s">
        <v>36</v>
      </c>
      <c r="E23" s="65" t="s">
        <v>37</v>
      </c>
      <c r="F23" s="16" t="s">
        <v>14</v>
      </c>
      <c r="G23" s="16"/>
      <c r="H23" s="36"/>
      <c r="I23" s="36"/>
      <c r="J23" s="36"/>
      <c r="K23" s="36"/>
      <c r="L23" s="36"/>
      <c r="M23" s="36"/>
      <c r="N23" s="36"/>
      <c r="O23" s="36"/>
      <c r="P23" s="33"/>
    </row>
    <row r="24" spans="1:17" s="10" customFormat="1" ht="15" hidden="1" thickTop="1" x14ac:dyDescent="0.35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6"/>
      <c r="L24" s="36"/>
      <c r="M24" s="36"/>
      <c r="N24" s="36"/>
      <c r="O24" s="36"/>
      <c r="P24" s="33"/>
    </row>
    <row r="25" spans="1:17" s="10" customFormat="1" ht="14.5" hidden="1" x14ac:dyDescent="0.35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6"/>
      <c r="L25" s="36"/>
      <c r="M25" s="36"/>
      <c r="N25" s="36"/>
      <c r="O25" s="36"/>
      <c r="P25" s="33"/>
    </row>
    <row r="26" spans="1:17" s="10" customFormat="1" ht="14.5" hidden="1" x14ac:dyDescent="0.35">
      <c r="A26" s="15" t="s">
        <v>86</v>
      </c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6"/>
      <c r="N26" s="36"/>
      <c r="O26" s="36"/>
      <c r="P26" s="33"/>
    </row>
    <row r="27" spans="1:17" s="10" customFormat="1" ht="14.5" hidden="1" x14ac:dyDescent="0.35">
      <c r="A27" s="38" t="s">
        <v>16</v>
      </c>
      <c r="B27" s="16" t="s">
        <v>87</v>
      </c>
      <c r="C27" s="15" t="s">
        <v>88</v>
      </c>
      <c r="D27" s="15" t="s">
        <v>89</v>
      </c>
      <c r="E27" s="30" t="s">
        <v>90</v>
      </c>
      <c r="F27" s="27">
        <v>17.800999999999998</v>
      </c>
      <c r="G27" s="49" t="s">
        <v>41</v>
      </c>
      <c r="H27" s="36"/>
      <c r="I27" s="36"/>
      <c r="J27" s="36"/>
      <c r="K27" s="36"/>
      <c r="L27" s="36">
        <v>27014</v>
      </c>
      <c r="M27" s="36"/>
      <c r="N27" s="36"/>
      <c r="O27" s="36"/>
      <c r="P27" s="33">
        <f>L27</f>
        <v>27014</v>
      </c>
    </row>
    <row r="28" spans="1:17" s="10" customFormat="1" ht="14.5" hidden="1" x14ac:dyDescent="0.35">
      <c r="A28" s="31"/>
      <c r="B28" s="16"/>
      <c r="C28" s="15"/>
      <c r="D28" s="15"/>
      <c r="E28" s="16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3"/>
    </row>
    <row r="29" spans="1:17" s="10" customFormat="1" ht="14.5" hidden="1" x14ac:dyDescent="0.35">
      <c r="A29" s="9" t="s">
        <v>8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3"/>
    </row>
    <row r="30" spans="1:17" s="18" customFormat="1" ht="14.5" hidden="1" x14ac:dyDescent="0.35">
      <c r="A30" s="15" t="s">
        <v>44</v>
      </c>
      <c r="B30" s="16"/>
      <c r="C30" s="28"/>
      <c r="D30" s="28"/>
      <c r="E30" s="30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3"/>
    </row>
    <row r="31" spans="1:17" s="18" customFormat="1" ht="14.5" hidden="1" x14ac:dyDescent="0.35">
      <c r="A31" s="31" t="s">
        <v>45</v>
      </c>
      <c r="B31" s="16" t="s">
        <v>49</v>
      </c>
      <c r="C31" s="48" t="s">
        <v>46</v>
      </c>
      <c r="D31" s="46" t="s">
        <v>47</v>
      </c>
      <c r="E31" s="46" t="s">
        <v>48</v>
      </c>
      <c r="F31" s="15">
        <v>17.245000000000001</v>
      </c>
      <c r="G31" s="49" t="s">
        <v>42</v>
      </c>
      <c r="H31" s="35"/>
      <c r="I31" s="35"/>
      <c r="J31" s="35"/>
      <c r="K31" s="35"/>
      <c r="L31" s="35"/>
      <c r="M31" s="35"/>
      <c r="N31" s="35"/>
      <c r="O31" s="35"/>
      <c r="P31" s="33"/>
    </row>
    <row r="32" spans="1:17" s="18" customFormat="1" ht="14.5" hidden="1" x14ac:dyDescent="0.35">
      <c r="A32" s="31"/>
      <c r="B32" s="16"/>
      <c r="C32" s="15"/>
      <c r="D32" s="15"/>
      <c r="E32" s="15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3"/>
    </row>
    <row r="33" spans="1:17" s="18" customFormat="1" ht="14.5" hidden="1" x14ac:dyDescent="0.35">
      <c r="A33" s="38"/>
      <c r="B33" s="40"/>
      <c r="C33" s="15"/>
      <c r="D33" s="15"/>
      <c r="E33" s="15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3"/>
    </row>
    <row r="34" spans="1:17" s="18" customFormat="1" ht="14.5" hidden="1" x14ac:dyDescent="0.35">
      <c r="A34" s="38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5"/>
      <c r="N34" s="35"/>
      <c r="O34" s="35"/>
      <c r="P34" s="33"/>
    </row>
    <row r="35" spans="1:17" s="18" customFormat="1" ht="14.5" hidden="1" x14ac:dyDescent="0.3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3"/>
    </row>
    <row r="36" spans="1:17" s="10" customFormat="1" ht="14.5" hidden="1" x14ac:dyDescent="0.35">
      <c r="A36" s="20"/>
      <c r="B36" s="11"/>
      <c r="C36" s="12"/>
      <c r="D36" s="12"/>
      <c r="E36" s="13"/>
      <c r="F36" s="14"/>
      <c r="G36" s="14"/>
      <c r="H36" s="35"/>
      <c r="I36" s="35"/>
      <c r="J36" s="35"/>
      <c r="K36" s="35"/>
      <c r="L36" s="35"/>
      <c r="M36" s="35"/>
      <c r="N36" s="35"/>
      <c r="O36" s="35"/>
      <c r="P36" s="33"/>
    </row>
    <row r="37" spans="1:17" s="10" customFormat="1" ht="14.5" hidden="1" x14ac:dyDescent="0.35">
      <c r="A37" s="29" t="s">
        <v>8</v>
      </c>
      <c r="B37" s="16"/>
      <c r="C37" s="28"/>
      <c r="D37" s="28"/>
      <c r="E37" s="30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3"/>
    </row>
    <row r="38" spans="1:17" s="10" customFormat="1" ht="14.5" hidden="1" x14ac:dyDescent="0.35">
      <c r="A38" s="15" t="s">
        <v>75</v>
      </c>
      <c r="B38" s="16"/>
      <c r="C38" s="28"/>
      <c r="D38" s="28"/>
      <c r="E38" s="30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3"/>
    </row>
    <row r="39" spans="1:17" s="10" customFormat="1" ht="15.5" hidden="1" x14ac:dyDescent="0.35">
      <c r="A39" s="61" t="s">
        <v>76</v>
      </c>
      <c r="B39" s="74" t="s">
        <v>65</v>
      </c>
      <c r="C39" s="15" t="s">
        <v>77</v>
      </c>
      <c r="D39" s="15" t="s">
        <v>78</v>
      </c>
      <c r="E39" s="15" t="s">
        <v>79</v>
      </c>
      <c r="F39" s="15">
        <v>17.225000000000001</v>
      </c>
      <c r="G39" s="73" t="s">
        <v>56</v>
      </c>
      <c r="H39" s="35"/>
      <c r="I39" s="35"/>
      <c r="J39" s="35"/>
      <c r="K39" s="35">
        <f>661143.526271733-1</f>
        <v>661142.52627173299</v>
      </c>
      <c r="L39" s="35"/>
      <c r="M39" s="35"/>
      <c r="N39" s="35"/>
      <c r="O39" s="35"/>
      <c r="P39" s="33">
        <f>SUM(K39)</f>
        <v>661142.52627173299</v>
      </c>
      <c r="Q39" s="47"/>
    </row>
    <row r="40" spans="1:17" s="10" customFormat="1" ht="15.5" hidden="1" x14ac:dyDescent="0.35">
      <c r="A40" s="61" t="s">
        <v>76</v>
      </c>
      <c r="B40" s="16" t="s">
        <v>80</v>
      </c>
      <c r="C40" s="15" t="s">
        <v>77</v>
      </c>
      <c r="D40" s="15" t="s">
        <v>78</v>
      </c>
      <c r="E40" s="15" t="s">
        <v>79</v>
      </c>
      <c r="F40" s="15">
        <v>17.225000000000001</v>
      </c>
      <c r="G40" s="73" t="s">
        <v>56</v>
      </c>
      <c r="H40" s="35"/>
      <c r="I40" s="35"/>
      <c r="J40" s="35"/>
      <c r="K40" s="35">
        <v>1</v>
      </c>
      <c r="L40" s="35"/>
      <c r="M40" s="35"/>
      <c r="N40" s="35"/>
      <c r="O40" s="35"/>
      <c r="P40" s="33">
        <f>SUM(K40)</f>
        <v>1</v>
      </c>
      <c r="Q40" s="44"/>
    </row>
    <row r="41" spans="1:17" s="10" customFormat="1" ht="14.5" hidden="1" x14ac:dyDescent="0.35">
      <c r="A41" s="45"/>
      <c r="B41" s="16"/>
      <c r="C41" s="27"/>
      <c r="D41" s="27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3"/>
    </row>
    <row r="42" spans="1:17" s="10" customFormat="1" ht="14.5" hidden="1" x14ac:dyDescent="0.35">
      <c r="A42" s="17"/>
      <c r="B42" s="11"/>
      <c r="C42" s="12"/>
      <c r="D42" s="12"/>
      <c r="E42" s="12"/>
      <c r="F42" s="14"/>
      <c r="G42" s="14"/>
      <c r="H42" s="36"/>
      <c r="I42" s="36"/>
      <c r="J42" s="36"/>
      <c r="K42" s="36"/>
      <c r="L42" s="36"/>
      <c r="M42" s="36"/>
      <c r="N42" s="36"/>
      <c r="O42" s="36"/>
      <c r="P42" s="33"/>
    </row>
    <row r="43" spans="1:17" s="10" customFormat="1" ht="14.5" hidden="1" x14ac:dyDescent="0.35">
      <c r="A43" s="29" t="s">
        <v>8</v>
      </c>
      <c r="B43" s="11"/>
      <c r="C43" s="12"/>
      <c r="D43" s="12"/>
      <c r="E43" s="12"/>
      <c r="F43" s="14"/>
      <c r="G43" s="14"/>
      <c r="H43" s="36"/>
      <c r="I43" s="36"/>
      <c r="J43" s="36"/>
      <c r="K43" s="36"/>
      <c r="L43" s="36"/>
      <c r="M43" s="36"/>
      <c r="N43" s="36"/>
      <c r="O43" s="36"/>
      <c r="P43" s="33"/>
    </row>
    <row r="44" spans="1:17" s="10" customFormat="1" ht="14.5" hidden="1" x14ac:dyDescent="0.35">
      <c r="A44" s="15" t="s">
        <v>59</v>
      </c>
      <c r="B44" s="11"/>
      <c r="C44" s="12"/>
      <c r="D44" s="12"/>
      <c r="E44" s="13"/>
      <c r="F44" s="14"/>
      <c r="G44" s="14"/>
      <c r="H44" s="35"/>
      <c r="I44" s="35"/>
      <c r="J44" s="35"/>
      <c r="K44" s="35"/>
      <c r="L44" s="35"/>
      <c r="M44" s="35"/>
      <c r="N44" s="35"/>
      <c r="O44" s="35"/>
      <c r="P44" s="33"/>
    </row>
    <row r="45" spans="1:17" s="10" customFormat="1" ht="15.5" hidden="1" x14ac:dyDescent="0.35">
      <c r="A45" s="31" t="s">
        <v>99</v>
      </c>
      <c r="B45" s="16" t="s">
        <v>105</v>
      </c>
      <c r="C45" s="15" t="s">
        <v>101</v>
      </c>
      <c r="D45" s="15" t="s">
        <v>31</v>
      </c>
      <c r="E45" s="15" t="s">
        <v>32</v>
      </c>
      <c r="F45" s="16">
        <v>17.207000000000001</v>
      </c>
      <c r="G45" s="73" t="s">
        <v>102</v>
      </c>
      <c r="H45" s="35"/>
      <c r="I45" s="35"/>
      <c r="J45" s="35"/>
      <c r="K45" s="35"/>
      <c r="L45" s="35"/>
      <c r="M45" s="35"/>
      <c r="N45" s="35">
        <f>30000-1</f>
        <v>29999</v>
      </c>
      <c r="O45" s="35"/>
      <c r="P45" s="33">
        <f>SUM(N45)</f>
        <v>29999</v>
      </c>
    </row>
    <row r="46" spans="1:17" s="10" customFormat="1" ht="15.5" hidden="1" x14ac:dyDescent="0.35">
      <c r="A46" s="31" t="s">
        <v>99</v>
      </c>
      <c r="B46" s="16" t="s">
        <v>67</v>
      </c>
      <c r="C46" s="15" t="s">
        <v>101</v>
      </c>
      <c r="D46" s="15" t="s">
        <v>31</v>
      </c>
      <c r="E46" s="15" t="s">
        <v>32</v>
      </c>
      <c r="F46" s="16">
        <v>17.207000000000001</v>
      </c>
      <c r="G46" s="73" t="s">
        <v>102</v>
      </c>
      <c r="H46" s="35"/>
      <c r="I46" s="35"/>
      <c r="J46" s="35"/>
      <c r="K46" s="35"/>
      <c r="L46" s="35"/>
      <c r="M46" s="35"/>
      <c r="N46" s="35">
        <v>1</v>
      </c>
      <c r="O46" s="35"/>
      <c r="P46" s="33">
        <f>SUM(N46)</f>
        <v>1</v>
      </c>
    </row>
    <row r="47" spans="1:17" s="10" customFormat="1" ht="14.5" hidden="1" x14ac:dyDescent="0.35">
      <c r="A47" s="19" t="s">
        <v>17</v>
      </c>
      <c r="B47" s="16"/>
      <c r="C47" s="15"/>
      <c r="D47" s="15" t="s">
        <v>31</v>
      </c>
      <c r="E47" s="15" t="s">
        <v>32</v>
      </c>
      <c r="F47" s="16">
        <v>17.207000000000001</v>
      </c>
      <c r="G47" s="49" t="s">
        <v>43</v>
      </c>
      <c r="H47" s="35"/>
      <c r="I47" s="35"/>
      <c r="J47" s="35"/>
      <c r="K47" s="35"/>
      <c r="L47" s="35"/>
      <c r="M47" s="35"/>
      <c r="N47" s="35"/>
      <c r="O47" s="35"/>
      <c r="P47" s="33"/>
    </row>
    <row r="48" spans="1:17" s="18" customFormat="1" ht="14.5" hidden="1" x14ac:dyDescent="0.35">
      <c r="A48" s="19" t="s">
        <v>17</v>
      </c>
      <c r="B48" s="16"/>
      <c r="C48" s="15"/>
      <c r="D48" s="15" t="s">
        <v>31</v>
      </c>
      <c r="E48" s="15" t="s">
        <v>32</v>
      </c>
      <c r="F48" s="16">
        <v>17.207000000000001</v>
      </c>
      <c r="G48" s="49" t="s">
        <v>43</v>
      </c>
      <c r="H48" s="36"/>
      <c r="I48" s="36"/>
      <c r="J48" s="36"/>
      <c r="K48" s="36"/>
      <c r="L48" s="36"/>
      <c r="M48" s="36"/>
      <c r="N48" s="36"/>
      <c r="O48" s="36"/>
      <c r="P48" s="33"/>
    </row>
    <row r="49" spans="1:16" s="18" customFormat="1" ht="14.5" hidden="1" x14ac:dyDescent="0.35">
      <c r="A49" s="19" t="s">
        <v>15</v>
      </c>
      <c r="B49" s="16"/>
      <c r="C49" s="15"/>
      <c r="D49" s="15" t="s">
        <v>31</v>
      </c>
      <c r="E49" s="15" t="s">
        <v>33</v>
      </c>
      <c r="F49" s="16" t="s">
        <v>13</v>
      </c>
      <c r="G49" s="49" t="s">
        <v>43</v>
      </c>
      <c r="H49" s="36"/>
      <c r="I49" s="36"/>
      <c r="J49" s="36"/>
      <c r="K49" s="36"/>
      <c r="L49" s="36"/>
      <c r="M49" s="36"/>
      <c r="N49" s="36"/>
      <c r="O49" s="36"/>
      <c r="P49" s="33"/>
    </row>
    <row r="50" spans="1:16" s="10" customFormat="1" ht="14.5" hidden="1" x14ac:dyDescent="0.35">
      <c r="A50" s="19" t="s">
        <v>15</v>
      </c>
      <c r="B50" s="16"/>
      <c r="C50" s="15"/>
      <c r="D50" s="15" t="s">
        <v>31</v>
      </c>
      <c r="E50" s="15" t="s">
        <v>33</v>
      </c>
      <c r="F50" s="16" t="s">
        <v>13</v>
      </c>
      <c r="G50" s="49" t="s">
        <v>43</v>
      </c>
      <c r="H50" s="36"/>
      <c r="I50" s="36"/>
      <c r="J50" s="36"/>
      <c r="K50" s="36"/>
      <c r="L50" s="36"/>
      <c r="M50" s="36"/>
      <c r="N50" s="36"/>
      <c r="O50" s="36"/>
      <c r="P50" s="33"/>
    </row>
    <row r="51" spans="1:16" s="10" customFormat="1" ht="14.5" hidden="1" x14ac:dyDescent="0.35">
      <c r="A51" s="71" t="s">
        <v>54</v>
      </c>
      <c r="B51" s="16" t="s">
        <v>60</v>
      </c>
      <c r="C51" s="14" t="s">
        <v>55</v>
      </c>
      <c r="D51" s="14" t="s">
        <v>18</v>
      </c>
      <c r="E51" s="14" t="s">
        <v>19</v>
      </c>
      <c r="F51" s="72">
        <v>10.561</v>
      </c>
      <c r="G51" s="16"/>
      <c r="H51" s="36">
        <v>12401.920000000002</v>
      </c>
      <c r="I51" s="36"/>
      <c r="J51" s="36"/>
      <c r="K51" s="36"/>
      <c r="L51" s="36"/>
      <c r="M51" s="36"/>
      <c r="N51" s="36"/>
      <c r="O51" s="36"/>
      <c r="P51" s="33">
        <f>SUM(H51:I51)</f>
        <v>12401.920000000002</v>
      </c>
    </row>
    <row r="52" spans="1:16" s="10" customFormat="1" ht="14.5" x14ac:dyDescent="0.35">
      <c r="A52" s="17"/>
      <c r="B52" s="17"/>
      <c r="C52" s="17"/>
      <c r="D52" s="14"/>
      <c r="E52" s="14"/>
      <c r="F52" s="14"/>
      <c r="G52" s="14"/>
      <c r="H52" s="35"/>
      <c r="I52" s="35"/>
      <c r="J52" s="35"/>
      <c r="K52" s="35"/>
      <c r="L52" s="35"/>
      <c r="M52" s="35"/>
      <c r="N52" s="35"/>
      <c r="O52" s="35"/>
      <c r="P52" s="33">
        <f>SUM(H52:H52)</f>
        <v>0</v>
      </c>
    </row>
    <row r="53" spans="1:16" s="10" customFormat="1" ht="14.5" x14ac:dyDescent="0.35">
      <c r="A53" s="19" t="s">
        <v>0</v>
      </c>
      <c r="B53" s="19"/>
      <c r="C53" s="21"/>
      <c r="D53" s="21"/>
      <c r="E53" s="21"/>
      <c r="F53" s="21"/>
      <c r="G53" s="21"/>
      <c r="H53" s="35">
        <f>SUM(H6:H52)</f>
        <v>12401.920000000002</v>
      </c>
      <c r="I53" s="35">
        <f>SUM(I8:I52)</f>
        <v>2240334</v>
      </c>
      <c r="J53" s="35">
        <f>SUM(J7:J18)</f>
        <v>214673</v>
      </c>
      <c r="K53" s="35">
        <f>SUM(K38:K41)</f>
        <v>661143.52627173299</v>
      </c>
      <c r="L53" s="35">
        <f>SUM(L26:L27)</f>
        <v>27014</v>
      </c>
      <c r="M53" s="35">
        <f>SUM(M21:M24)</f>
        <v>95000</v>
      </c>
      <c r="N53" s="35">
        <f>SUM(N17:N52)</f>
        <v>100000</v>
      </c>
      <c r="O53" s="35">
        <f>SUM(O10:O11)</f>
        <v>379095</v>
      </c>
      <c r="P53" s="33"/>
    </row>
    <row r="54" spans="1:16" s="10" customFormat="1" ht="14.5" x14ac:dyDescent="0.35">
      <c r="A54" s="22"/>
      <c r="B54" s="22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4"/>
      <c r="P54" s="25"/>
    </row>
    <row r="55" spans="1:16" s="10" customFormat="1" ht="14.5" x14ac:dyDescent="0.35">
      <c r="A55" s="18" t="s">
        <v>9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6" s="10" customFormat="1" ht="14.5" hidden="1" x14ac:dyDescent="0.35">
      <c r="A56" s="18" t="s">
        <v>61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6" s="10" customFormat="1" ht="14.5" hidden="1" x14ac:dyDescent="0.35">
      <c r="A57" s="22" t="s">
        <v>62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6" ht="14.5" hidden="1" x14ac:dyDescent="0.35">
      <c r="A58" s="18" t="s">
        <v>68</v>
      </c>
    </row>
    <row r="59" spans="1:16" ht="14.5" hidden="1" x14ac:dyDescent="0.35">
      <c r="A59" s="22" t="s">
        <v>69</v>
      </c>
    </row>
    <row r="60" spans="1:16" ht="14.5" hidden="1" x14ac:dyDescent="0.35">
      <c r="A60" s="18" t="s">
        <v>68</v>
      </c>
    </row>
    <row r="61" spans="1:16" ht="14.5" hidden="1" x14ac:dyDescent="0.35">
      <c r="A61" s="22" t="s">
        <v>69</v>
      </c>
    </row>
    <row r="62" spans="1:16" ht="14.5" hidden="1" x14ac:dyDescent="0.35">
      <c r="A62" s="18" t="s">
        <v>71</v>
      </c>
    </row>
    <row r="63" spans="1:16" ht="14.5" hidden="1" x14ac:dyDescent="0.35">
      <c r="A63" s="22" t="s">
        <v>72</v>
      </c>
    </row>
    <row r="64" spans="1:16" ht="14.5" hidden="1" x14ac:dyDescent="0.35">
      <c r="A64" s="18" t="s">
        <v>82</v>
      </c>
    </row>
    <row r="65" spans="1:1" ht="14.5" hidden="1" x14ac:dyDescent="0.35">
      <c r="A65" s="22" t="s">
        <v>83</v>
      </c>
    </row>
    <row r="66" spans="1:1" ht="14.5" hidden="1" x14ac:dyDescent="0.35">
      <c r="A66" s="18" t="s">
        <v>84</v>
      </c>
    </row>
    <row r="67" spans="1:1" ht="14.5" hidden="1" x14ac:dyDescent="0.35">
      <c r="A67" s="22" t="s">
        <v>85</v>
      </c>
    </row>
    <row r="68" spans="1:1" ht="14.5" hidden="1" x14ac:dyDescent="0.35">
      <c r="A68" s="18" t="s">
        <v>92</v>
      </c>
    </row>
    <row r="69" spans="1:1" ht="14.5" hidden="1" x14ac:dyDescent="0.35">
      <c r="A69" s="18" t="s">
        <v>93</v>
      </c>
    </row>
    <row r="70" spans="1:1" ht="14.5" hidden="1" x14ac:dyDescent="0.35">
      <c r="A70" s="18" t="s">
        <v>104</v>
      </c>
    </row>
    <row r="71" spans="1:1" ht="14.5" hidden="1" x14ac:dyDescent="0.35">
      <c r="A71" s="22" t="s">
        <v>103</v>
      </c>
    </row>
    <row r="72" spans="1:1" ht="14.5" x14ac:dyDescent="0.35">
      <c r="A72" s="18" t="s">
        <v>110</v>
      </c>
    </row>
    <row r="73" spans="1:1" ht="14.5" x14ac:dyDescent="0.35">
      <c r="A73" s="22" t="s">
        <v>109</v>
      </c>
    </row>
    <row r="74" spans="1:1" ht="14.5" x14ac:dyDescent="0.35">
      <c r="A74" s="22"/>
    </row>
    <row r="75" spans="1:1" ht="14.5" x14ac:dyDescent="0.35">
      <c r="A75" s="22"/>
    </row>
    <row r="78" spans="1:1" ht="14.5" x14ac:dyDescent="0.35">
      <c r="A78" s="69" t="s">
        <v>38</v>
      </c>
    </row>
    <row r="79" spans="1:1" ht="14.5" x14ac:dyDescent="0.35">
      <c r="A79" s="10" t="s">
        <v>50</v>
      </c>
    </row>
    <row r="80" spans="1:1" ht="14.5" x14ac:dyDescent="0.35">
      <c r="A80" s="70" t="s">
        <v>53</v>
      </c>
    </row>
    <row r="81" spans="1:1" ht="14.5" x14ac:dyDescent="0.35">
      <c r="A81" s="10" t="s">
        <v>51</v>
      </c>
    </row>
    <row r="82" spans="1:1" ht="14.5" x14ac:dyDescent="0.35">
      <c r="A82" s="70" t="s">
        <v>52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0" t="s">
        <v>20</v>
      </c>
      <c r="C1" s="50"/>
      <c r="D1" s="54"/>
      <c r="E1" s="54"/>
      <c r="F1" s="54"/>
    </row>
    <row r="2" spans="2:6" ht="13" x14ac:dyDescent="0.25">
      <c r="B2" s="50" t="s">
        <v>21</v>
      </c>
      <c r="C2" s="50"/>
      <c r="D2" s="54"/>
      <c r="E2" s="54"/>
      <c r="F2" s="54"/>
    </row>
    <row r="3" spans="2:6" x14ac:dyDescent="0.25">
      <c r="B3" s="51"/>
      <c r="C3" s="51"/>
      <c r="D3" s="55"/>
      <c r="E3" s="55"/>
      <c r="F3" s="55"/>
    </row>
    <row r="4" spans="2:6" ht="37.5" x14ac:dyDescent="0.25">
      <c r="B4" s="51" t="s">
        <v>22</v>
      </c>
      <c r="C4" s="51"/>
      <c r="D4" s="55"/>
      <c r="E4" s="55"/>
      <c r="F4" s="55"/>
    </row>
    <row r="5" spans="2:6" x14ac:dyDescent="0.25">
      <c r="B5" s="51"/>
      <c r="C5" s="51"/>
      <c r="D5" s="55"/>
      <c r="E5" s="55"/>
      <c r="F5" s="55"/>
    </row>
    <row r="6" spans="2:6" ht="39" x14ac:dyDescent="0.25">
      <c r="B6" s="50" t="s">
        <v>23</v>
      </c>
      <c r="C6" s="50"/>
      <c r="D6" s="54"/>
      <c r="E6" s="54" t="s">
        <v>24</v>
      </c>
      <c r="F6" s="54" t="s">
        <v>25</v>
      </c>
    </row>
    <row r="7" spans="2:6" ht="13" thickBot="1" x14ac:dyDescent="0.3">
      <c r="B7" s="51"/>
      <c r="C7" s="51"/>
      <c r="D7" s="55"/>
      <c r="E7" s="55"/>
      <c r="F7" s="55"/>
    </row>
    <row r="8" spans="2:6" ht="50.5" thickBot="1" x14ac:dyDescent="0.3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5">
      <c r="B9" s="51"/>
      <c r="C9" s="51"/>
      <c r="D9" s="55"/>
      <c r="E9" s="55"/>
      <c r="F9" s="55"/>
    </row>
    <row r="10" spans="2:6" x14ac:dyDescent="0.25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2023-09-26T13:16:05Z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