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F5775C6-6581-4116-A4A6-ABFC77973AF3}" xr6:coauthVersionLast="47" xr6:coauthVersionMax="47" xr10:uidLastSave="{00000000-0000-0000-0000-000000000000}"/>
  <bookViews>
    <workbookView xWindow="3285" yWindow="3285" windowWidth="21810" windowHeight="11385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9" i="2" l="1"/>
  <c r="R49" i="2" s="1"/>
  <c r="R50" i="2"/>
  <c r="R48" i="2"/>
  <c r="R47" i="2"/>
  <c r="Q47" i="2"/>
  <c r="P53" i="2"/>
  <c r="R23" i="2"/>
  <c r="R11" i="2"/>
  <c r="O10" i="2"/>
  <c r="R10" i="2" s="1"/>
  <c r="R46" i="2"/>
  <c r="R18" i="2"/>
  <c r="N17" i="2"/>
  <c r="N45" i="2"/>
  <c r="Q53" i="2" l="1"/>
  <c r="O53" i="2"/>
  <c r="R45" i="2"/>
  <c r="N53" i="2"/>
  <c r="R22" i="2"/>
  <c r="M53" i="2"/>
  <c r="R27" i="2"/>
  <c r="L53" i="2"/>
  <c r="R40" i="2"/>
  <c r="K39" i="2"/>
  <c r="R39" i="2" s="1"/>
  <c r="J15" i="2"/>
  <c r="R15" i="2" s="1"/>
  <c r="R16" i="2"/>
  <c r="R9" i="2"/>
  <c r="I8" i="2"/>
  <c r="R8" i="2" s="1"/>
  <c r="R51" i="2"/>
  <c r="R17" i="2" l="1"/>
  <c r="K53" i="2"/>
  <c r="J53" i="2"/>
  <c r="I53" i="2"/>
  <c r="R52" i="2"/>
  <c r="H53" i="2"/>
</calcChain>
</file>

<file path=xl/sharedStrings.xml><?xml version="1.0" encoding="utf-8"?>
<sst xmlns="http://schemas.openxmlformats.org/spreadsheetml/2006/main" count="192" uniqueCount="119">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</sst>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A4" zoomScale="118" zoomScaleNormal="118" workbookViewId="0">
      <selection activeCell="A48" sqref="A48"/>
    </sheetView>
  </sheetViews>
  <sheetFormatPr defaultColWidth="9.28515625" defaultRowHeight="13.5" x14ac:dyDescent="0.25"/>
  <cols>
    <col min="1" max="1" width="40.7109375" style="3" customWidth="1"/>
    <col min="2" max="2" width="32.28515625" style="3" customWidth="1"/>
    <col min="3" max="3" width="17.28515625" style="2" customWidth="1"/>
    <col min="4" max="4" width="12.85546875" style="2" customWidth="1"/>
    <col min="5" max="5" width="11.42578125" style="2" customWidth="1"/>
    <col min="6" max="6" width="9.28515625" style="2" customWidth="1"/>
    <col min="7" max="7" width="23.42578125" style="2" customWidth="1"/>
    <col min="8" max="8" width="19.85546875" style="2" hidden="1" customWidth="1"/>
    <col min="9" max="16" width="18" style="2" hidden="1" customWidth="1"/>
    <col min="17" max="17" width="20.7109375" style="2" customWidth="1"/>
    <col min="18" max="18" width="13.85546875" style="3" hidden="1" customWidth="1"/>
    <col min="19" max="19" width="23.5703125" style="3" customWidth="1"/>
    <col min="20" max="20" width="15.140625" style="3" customWidth="1"/>
    <col min="21" max="21" width="12.42578125" style="3" customWidth="1"/>
    <col min="22" max="16384" width="9.28515625" style="3"/>
  </cols>
  <sheetData>
    <row r="1" spans="1:19" ht="20.25" x14ac:dyDescent="0.3">
      <c r="A1" s="3" t="s">
        <v>11</v>
      </c>
      <c r="B1" s="75" t="s">
        <v>10</v>
      </c>
      <c r="C1" s="76"/>
      <c r="D1" s="76"/>
      <c r="E1" s="76"/>
      <c r="F1" s="76"/>
      <c r="G1" s="76"/>
      <c r="H1" s="76"/>
      <c r="I1" s="58"/>
      <c r="J1" s="58"/>
      <c r="K1" s="58"/>
      <c r="L1" s="58"/>
      <c r="M1" s="58"/>
      <c r="N1" s="58"/>
      <c r="O1" s="58"/>
      <c r="P1" s="58"/>
      <c r="Q1" s="58"/>
    </row>
    <row r="2" spans="1:19" ht="20.25" x14ac:dyDescent="0.3">
      <c r="B2" s="6"/>
      <c r="C2" s="6"/>
      <c r="D2" s="6"/>
      <c r="E2" s="7"/>
      <c r="F2" s="7"/>
      <c r="G2" s="7"/>
    </row>
    <row r="3" spans="1:19" ht="20.25" x14ac:dyDescent="0.3">
      <c r="A3" s="4" t="s">
        <v>12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30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9" t="s">
        <v>38</v>
      </c>
      <c r="H5" s="9" t="s">
        <v>56</v>
      </c>
      <c r="I5" s="59" t="s">
        <v>57</v>
      </c>
      <c r="J5" s="59" t="s">
        <v>69</v>
      </c>
      <c r="K5" s="59" t="s">
        <v>80</v>
      </c>
      <c r="L5" s="59" t="s">
        <v>90</v>
      </c>
      <c r="M5" s="59" t="s">
        <v>94</v>
      </c>
      <c r="N5" s="59" t="s">
        <v>97</v>
      </c>
      <c r="O5" s="59" t="s">
        <v>105</v>
      </c>
      <c r="P5" s="59" t="s">
        <v>112</v>
      </c>
      <c r="Q5" s="59" t="s">
        <v>115</v>
      </c>
      <c r="R5" s="27" t="s">
        <v>6</v>
      </c>
    </row>
    <row r="6" spans="1:19" s="10" customFormat="1" ht="16.5" hidden="1" x14ac:dyDescent="0.3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27"/>
    </row>
    <row r="7" spans="1:19" s="10" customFormat="1" ht="16.5" hidden="1" x14ac:dyDescent="0.3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27"/>
    </row>
    <row r="8" spans="1:19" s="10" customFormat="1" ht="30" hidden="1" x14ac:dyDescent="0.3">
      <c r="A8" s="61" t="s">
        <v>63</v>
      </c>
      <c r="B8" s="73" t="s">
        <v>64</v>
      </c>
      <c r="C8" s="74" t="s">
        <v>65</v>
      </c>
      <c r="D8" s="62" t="s">
        <v>28</v>
      </c>
      <c r="E8" s="62">
        <v>6501</v>
      </c>
      <c r="F8" s="16">
        <v>17.259</v>
      </c>
      <c r="G8" s="67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3">
        <f>SUM(I8)</f>
        <v>2240333</v>
      </c>
    </row>
    <row r="9" spans="1:19" s="10" customFormat="1" ht="30" hidden="1" x14ac:dyDescent="0.3">
      <c r="A9" s="61" t="s">
        <v>63</v>
      </c>
      <c r="B9" s="16" t="s">
        <v>66</v>
      </c>
      <c r="C9" s="74" t="s">
        <v>65</v>
      </c>
      <c r="D9" s="62" t="s">
        <v>28</v>
      </c>
      <c r="E9" s="62">
        <v>6501</v>
      </c>
      <c r="F9" s="16">
        <v>17.259</v>
      </c>
      <c r="G9" s="67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3">
        <f>SUM(I9)</f>
        <v>1</v>
      </c>
    </row>
    <row r="10" spans="1:19" s="10" customFormat="1" ht="16.5" hidden="1" x14ac:dyDescent="0.3">
      <c r="A10" s="19" t="s">
        <v>106</v>
      </c>
      <c r="B10" s="73" t="s">
        <v>64</v>
      </c>
      <c r="C10" s="15" t="s">
        <v>107</v>
      </c>
      <c r="D10" s="63" t="s">
        <v>30</v>
      </c>
      <c r="E10" s="63">
        <v>6502</v>
      </c>
      <c r="F10" s="15">
        <v>17.257999999999999</v>
      </c>
      <c r="G10" s="67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3">
        <f>O10</f>
        <v>379094</v>
      </c>
    </row>
    <row r="11" spans="1:19" s="10" customFormat="1" ht="16.5" hidden="1" x14ac:dyDescent="0.3">
      <c r="A11" s="19" t="s">
        <v>106</v>
      </c>
      <c r="B11" s="16" t="s">
        <v>66</v>
      </c>
      <c r="C11" s="15" t="s">
        <v>107</v>
      </c>
      <c r="D11" s="63" t="s">
        <v>30</v>
      </c>
      <c r="E11" s="63">
        <v>6502</v>
      </c>
      <c r="F11" s="15">
        <v>17.257999999999999</v>
      </c>
      <c r="G11" s="67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3">
        <f>O11</f>
        <v>1</v>
      </c>
    </row>
    <row r="12" spans="1:19" s="10" customFormat="1" ht="16.5" hidden="1" x14ac:dyDescent="0.3">
      <c r="A12" s="19"/>
      <c r="B12" s="16"/>
      <c r="C12" s="15"/>
      <c r="D12" s="63" t="s">
        <v>30</v>
      </c>
      <c r="E12" s="63">
        <v>6502</v>
      </c>
      <c r="F12" s="15">
        <v>17.257999999999999</v>
      </c>
      <c r="G12" s="67" t="s">
        <v>39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9" s="10" customFormat="1" ht="16.5" hidden="1" x14ac:dyDescent="0.3">
      <c r="A13" s="19"/>
      <c r="B13" s="16"/>
      <c r="C13" s="15"/>
      <c r="D13" s="63" t="s">
        <v>30</v>
      </c>
      <c r="E13" s="63">
        <v>6502</v>
      </c>
      <c r="F13" s="15">
        <v>17.257999999999999</v>
      </c>
      <c r="G13" s="67" t="s">
        <v>39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9" s="10" customFormat="1" ht="16.5" hidden="1" x14ac:dyDescent="0.3">
      <c r="A14" s="31"/>
      <c r="B14" s="42"/>
      <c r="C14" s="27"/>
      <c r="D14" s="15"/>
      <c r="E14" s="16"/>
      <c r="F14" s="15"/>
      <c r="G14" s="67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  <row r="15" spans="1:19" s="10" customFormat="1" ht="16.5" hidden="1" x14ac:dyDescent="0.3">
      <c r="A15" s="31" t="s">
        <v>72</v>
      </c>
      <c r="B15" s="73" t="s">
        <v>64</v>
      </c>
      <c r="C15" s="74" t="s">
        <v>73</v>
      </c>
      <c r="D15" s="63" t="s">
        <v>29</v>
      </c>
      <c r="E15" s="63">
        <v>6503</v>
      </c>
      <c r="F15" s="15">
        <v>17.277999999999999</v>
      </c>
      <c r="G15" s="67" t="s">
        <v>39</v>
      </c>
      <c r="H15" s="32"/>
      <c r="I15" s="32"/>
      <c r="J15" s="32">
        <f>214673-1</f>
        <v>214672</v>
      </c>
      <c r="K15" s="32"/>
      <c r="L15" s="32"/>
      <c r="M15" s="32"/>
      <c r="N15" s="32"/>
      <c r="O15" s="32"/>
      <c r="P15" s="32"/>
      <c r="Q15" s="32"/>
      <c r="R15" s="33">
        <f>J15</f>
        <v>214672</v>
      </c>
    </row>
    <row r="16" spans="1:19" s="10" customFormat="1" ht="16.5" hidden="1" x14ac:dyDescent="0.3">
      <c r="A16" s="31" t="s">
        <v>72</v>
      </c>
      <c r="B16" s="16" t="s">
        <v>66</v>
      </c>
      <c r="C16" s="74" t="s">
        <v>73</v>
      </c>
      <c r="D16" s="63" t="s">
        <v>29</v>
      </c>
      <c r="E16" s="63">
        <v>6503</v>
      </c>
      <c r="F16" s="15">
        <v>17.277999999999999</v>
      </c>
      <c r="G16" s="67" t="s">
        <v>39</v>
      </c>
      <c r="H16" s="32"/>
      <c r="I16" s="32"/>
      <c r="J16" s="32">
        <v>1</v>
      </c>
      <c r="K16" s="32"/>
      <c r="L16" s="32"/>
      <c r="M16" s="32"/>
      <c r="N16" s="32"/>
      <c r="O16" s="32"/>
      <c r="P16" s="32"/>
      <c r="Q16" s="32"/>
      <c r="R16" s="33">
        <f>J16</f>
        <v>1</v>
      </c>
      <c r="S16" s="44"/>
    </row>
    <row r="17" spans="1:19" s="10" customFormat="1" ht="16.5" hidden="1" x14ac:dyDescent="0.3">
      <c r="A17" s="31" t="s">
        <v>98</v>
      </c>
      <c r="B17" s="16" t="s">
        <v>104</v>
      </c>
      <c r="C17" s="15" t="s">
        <v>99</v>
      </c>
      <c r="D17" s="63" t="s">
        <v>29</v>
      </c>
      <c r="E17" s="15">
        <v>6407</v>
      </c>
      <c r="F17" s="15">
        <v>17.277999999999999</v>
      </c>
      <c r="G17" s="72" t="s">
        <v>39</v>
      </c>
      <c r="H17" s="32"/>
      <c r="I17" s="32"/>
      <c r="J17" s="32"/>
      <c r="K17" s="32"/>
      <c r="L17" s="32"/>
      <c r="M17" s="32"/>
      <c r="N17" s="32">
        <f>100000*0.7-1</f>
        <v>69999</v>
      </c>
      <c r="O17" s="32"/>
      <c r="P17" s="32"/>
      <c r="Q17" s="32"/>
      <c r="R17" s="33">
        <f>SUM(R15:R16)</f>
        <v>214673</v>
      </c>
      <c r="S17" s="44"/>
    </row>
    <row r="18" spans="1:19" s="10" customFormat="1" ht="16.5" hidden="1" x14ac:dyDescent="0.3">
      <c r="A18" s="31" t="s">
        <v>98</v>
      </c>
      <c r="B18" s="16" t="s">
        <v>66</v>
      </c>
      <c r="C18" s="15" t="s">
        <v>99</v>
      </c>
      <c r="D18" s="63" t="s">
        <v>29</v>
      </c>
      <c r="E18" s="15">
        <v>6407</v>
      </c>
      <c r="F18" s="15">
        <v>17.277999999999999</v>
      </c>
      <c r="G18" s="72" t="s">
        <v>39</v>
      </c>
      <c r="H18" s="32"/>
      <c r="I18" s="32"/>
      <c r="J18" s="32"/>
      <c r="K18" s="32"/>
      <c r="L18" s="32"/>
      <c r="M18" s="32"/>
      <c r="N18" s="32">
        <v>1</v>
      </c>
      <c r="O18" s="32"/>
      <c r="P18" s="32"/>
      <c r="Q18" s="32"/>
      <c r="R18" s="33">
        <f>SUM(N18)</f>
        <v>1</v>
      </c>
    </row>
    <row r="19" spans="1:19" s="10" customFormat="1" ht="15.75" hidden="1" customHeight="1" x14ac:dyDescent="0.3">
      <c r="A19" s="31"/>
      <c r="B19" s="16"/>
      <c r="C19" s="15"/>
      <c r="D19" s="15"/>
      <c r="E19" s="16"/>
      <c r="F19" s="15"/>
      <c r="G19" s="1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1:19" s="10" customFormat="1" ht="16.5" hidden="1" x14ac:dyDescent="0.3">
      <c r="A20" s="9" t="s">
        <v>8</v>
      </c>
      <c r="B20" s="16"/>
      <c r="C20" s="15"/>
      <c r="D20" s="15"/>
      <c r="E20" s="16"/>
      <c r="F20" s="15"/>
      <c r="G20" s="15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3"/>
    </row>
    <row r="21" spans="1:19" s="10" customFormat="1" ht="16.5" hidden="1" x14ac:dyDescent="0.3">
      <c r="A21" s="15" t="s">
        <v>93</v>
      </c>
      <c r="B21" s="16"/>
      <c r="C21" s="15"/>
      <c r="D21" s="15"/>
      <c r="E21" s="16"/>
      <c r="F21" s="15"/>
      <c r="G21" s="1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3"/>
    </row>
    <row r="22" spans="1:19" s="10" customFormat="1" ht="16.5" hidden="1" x14ac:dyDescent="0.3">
      <c r="A22" s="41" t="s">
        <v>95</v>
      </c>
      <c r="B22" s="16" t="s">
        <v>64</v>
      </c>
      <c r="C22" s="43" t="s">
        <v>96</v>
      </c>
      <c r="D22" s="64" t="s">
        <v>34</v>
      </c>
      <c r="E22" s="65" t="s">
        <v>35</v>
      </c>
      <c r="F22" s="15" t="s">
        <v>14</v>
      </c>
      <c r="G22" s="15"/>
      <c r="H22" s="36"/>
      <c r="I22" s="36"/>
      <c r="J22" s="36"/>
      <c r="K22" s="36"/>
      <c r="L22" s="36"/>
      <c r="M22" s="36">
        <v>95000</v>
      </c>
      <c r="N22" s="36"/>
      <c r="O22" s="36"/>
      <c r="P22" s="36"/>
      <c r="Q22" s="36"/>
      <c r="R22" s="33">
        <f>SUM(M22)</f>
        <v>95000</v>
      </c>
    </row>
    <row r="23" spans="1:19" s="10" customFormat="1" ht="17.25" hidden="1" thickBot="1" x14ac:dyDescent="0.35">
      <c r="A23" s="37" t="s">
        <v>113</v>
      </c>
      <c r="B23" s="73" t="s">
        <v>64</v>
      </c>
      <c r="C23" s="66" t="s">
        <v>114</v>
      </c>
      <c r="D23" s="64" t="s">
        <v>36</v>
      </c>
      <c r="E23" s="64" t="s">
        <v>37</v>
      </c>
      <c r="F23" s="16" t="s">
        <v>14</v>
      </c>
      <c r="G23" s="16"/>
      <c r="H23" s="36"/>
      <c r="I23" s="36"/>
      <c r="J23" s="36"/>
      <c r="K23" s="36"/>
      <c r="L23" s="36"/>
      <c r="M23" s="36"/>
      <c r="N23" s="36"/>
      <c r="O23" s="36"/>
      <c r="P23" s="36">
        <v>641301</v>
      </c>
      <c r="Q23" s="36"/>
      <c r="R23" s="33">
        <f>SUM(P23)</f>
        <v>641301</v>
      </c>
    </row>
    <row r="24" spans="1:19" s="10" customFormat="1" ht="17.25" hidden="1" thickTop="1" x14ac:dyDescent="0.3">
      <c r="A24" s="39"/>
      <c r="B24" s="16"/>
      <c r="C24" s="28"/>
      <c r="D24" s="28"/>
      <c r="E24" s="28"/>
      <c r="F24" s="16"/>
      <c r="G24" s="1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3"/>
    </row>
    <row r="25" spans="1:19" s="10" customFormat="1" ht="16.5" hidden="1" x14ac:dyDescent="0.3">
      <c r="A25" s="9" t="s">
        <v>8</v>
      </c>
      <c r="B25" s="16"/>
      <c r="C25" s="28"/>
      <c r="D25" s="28"/>
      <c r="E25" s="28"/>
      <c r="F25" s="16"/>
      <c r="G25" s="1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3"/>
    </row>
    <row r="26" spans="1:19" s="10" customFormat="1" ht="16.5" hidden="1" x14ac:dyDescent="0.3">
      <c r="A26" s="15" t="s">
        <v>85</v>
      </c>
      <c r="B26" s="16"/>
      <c r="C26" s="28"/>
      <c r="D26" s="28"/>
      <c r="E26" s="28"/>
      <c r="F26" s="16"/>
      <c r="G26" s="1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3"/>
    </row>
    <row r="27" spans="1:19" s="10" customFormat="1" ht="16.5" hidden="1" x14ac:dyDescent="0.3">
      <c r="A27" s="38" t="s">
        <v>16</v>
      </c>
      <c r="B27" s="16" t="s">
        <v>86</v>
      </c>
      <c r="C27" s="15" t="s">
        <v>87</v>
      </c>
      <c r="D27" s="15" t="s">
        <v>88</v>
      </c>
      <c r="E27" s="30" t="s">
        <v>89</v>
      </c>
      <c r="F27" s="27">
        <v>17.800999999999998</v>
      </c>
      <c r="G27" s="49" t="s">
        <v>40</v>
      </c>
      <c r="H27" s="36"/>
      <c r="I27" s="36"/>
      <c r="J27" s="36"/>
      <c r="K27" s="36"/>
      <c r="L27" s="36">
        <v>27014</v>
      </c>
      <c r="M27" s="36"/>
      <c r="N27" s="36"/>
      <c r="O27" s="36"/>
      <c r="P27" s="36"/>
      <c r="Q27" s="36"/>
      <c r="R27" s="33">
        <f>L27</f>
        <v>27014</v>
      </c>
    </row>
    <row r="28" spans="1:19" s="10" customFormat="1" ht="16.5" hidden="1" x14ac:dyDescent="0.3">
      <c r="A28" s="31"/>
      <c r="B28" s="16"/>
      <c r="C28" s="15"/>
      <c r="D28" s="15"/>
      <c r="E28" s="16"/>
      <c r="F28" s="15"/>
      <c r="G28" s="1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3"/>
    </row>
    <row r="29" spans="1:19" s="10" customFormat="1" ht="16.5" hidden="1" x14ac:dyDescent="0.3">
      <c r="A29" s="9" t="s">
        <v>8</v>
      </c>
      <c r="B29" s="16"/>
      <c r="C29" s="15"/>
      <c r="D29" s="15"/>
      <c r="E29" s="16"/>
      <c r="F29" s="15"/>
      <c r="G29" s="1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3"/>
    </row>
    <row r="30" spans="1:19" s="18" customFormat="1" ht="15" hidden="1" x14ac:dyDescent="0.25">
      <c r="A30" s="15" t="s">
        <v>43</v>
      </c>
      <c r="B30" s="16"/>
      <c r="C30" s="28"/>
      <c r="D30" s="28"/>
      <c r="E30" s="30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3"/>
    </row>
    <row r="31" spans="1:19" s="18" customFormat="1" ht="16.5" hidden="1" x14ac:dyDescent="0.3">
      <c r="A31" s="31" t="s">
        <v>44</v>
      </c>
      <c r="B31" s="16" t="s">
        <v>48</v>
      </c>
      <c r="C31" s="48" t="s">
        <v>45</v>
      </c>
      <c r="D31" s="46" t="s">
        <v>46</v>
      </c>
      <c r="E31" s="46" t="s">
        <v>47</v>
      </c>
      <c r="F31" s="15">
        <v>17.245000000000001</v>
      </c>
      <c r="G31" s="49" t="s">
        <v>41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3"/>
    </row>
    <row r="32" spans="1:19" s="18" customFormat="1" ht="15" hidden="1" x14ac:dyDescent="0.25">
      <c r="A32" s="31"/>
      <c r="B32" s="16"/>
      <c r="C32" s="15"/>
      <c r="D32" s="15"/>
      <c r="E32" s="15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3"/>
    </row>
    <row r="33" spans="1:19" s="18" customFormat="1" ht="15" hidden="1" x14ac:dyDescent="0.25">
      <c r="A33" s="38"/>
      <c r="B33" s="40"/>
      <c r="C33" s="15"/>
      <c r="D33" s="15"/>
      <c r="E33" s="15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3"/>
    </row>
    <row r="34" spans="1:19" s="18" customFormat="1" ht="15" hidden="1" x14ac:dyDescent="0.25">
      <c r="A34" s="38"/>
      <c r="B34" s="16"/>
      <c r="C34" s="15"/>
      <c r="D34" s="15"/>
      <c r="E34" s="15"/>
      <c r="F34" s="15"/>
      <c r="G34" s="1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3"/>
    </row>
    <row r="35" spans="1:19" s="18" customFormat="1" ht="15" hidden="1" x14ac:dyDescent="0.25">
      <c r="A35" s="38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3"/>
    </row>
    <row r="36" spans="1:19" s="10" customFormat="1" ht="16.5" hidden="1" x14ac:dyDescent="0.3">
      <c r="A36" s="20"/>
      <c r="B36" s="11"/>
      <c r="C36" s="12"/>
      <c r="D36" s="12"/>
      <c r="E36" s="13"/>
      <c r="F36" s="14"/>
      <c r="G36" s="1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3"/>
    </row>
    <row r="37" spans="1:19" s="10" customFormat="1" ht="16.5" hidden="1" x14ac:dyDescent="0.3">
      <c r="A37" s="29" t="s">
        <v>8</v>
      </c>
      <c r="B37" s="16"/>
      <c r="C37" s="28"/>
      <c r="D37" s="28"/>
      <c r="E37" s="30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3"/>
    </row>
    <row r="38" spans="1:19" s="10" customFormat="1" ht="16.5" hidden="1" x14ac:dyDescent="0.3">
      <c r="A38" s="15" t="s">
        <v>74</v>
      </c>
      <c r="B38" s="16"/>
      <c r="C38" s="28"/>
      <c r="D38" s="28"/>
      <c r="E38" s="30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3"/>
    </row>
    <row r="39" spans="1:19" s="10" customFormat="1" ht="30" hidden="1" x14ac:dyDescent="0.3">
      <c r="A39" s="60" t="s">
        <v>75</v>
      </c>
      <c r="B39" s="73" t="s">
        <v>64</v>
      </c>
      <c r="C39" s="15" t="s">
        <v>76</v>
      </c>
      <c r="D39" s="15" t="s">
        <v>77</v>
      </c>
      <c r="E39" s="15" t="s">
        <v>78</v>
      </c>
      <c r="F39" s="15">
        <v>17.225000000000001</v>
      </c>
      <c r="G39" s="72" t="s">
        <v>55</v>
      </c>
      <c r="H39" s="35"/>
      <c r="I39" s="35"/>
      <c r="J39" s="35"/>
      <c r="K39" s="35">
        <f>661143.526271733-1</f>
        <v>661142.52627173299</v>
      </c>
      <c r="L39" s="35"/>
      <c r="M39" s="35"/>
      <c r="N39" s="35"/>
      <c r="O39" s="35"/>
      <c r="P39" s="35"/>
      <c r="Q39" s="35"/>
      <c r="R39" s="33">
        <f>SUM(K39)</f>
        <v>661142.52627173299</v>
      </c>
      <c r="S39" s="47"/>
    </row>
    <row r="40" spans="1:19" s="10" customFormat="1" ht="30" hidden="1" x14ac:dyDescent="0.3">
      <c r="A40" s="60" t="s">
        <v>75</v>
      </c>
      <c r="B40" s="16" t="s">
        <v>79</v>
      </c>
      <c r="C40" s="15" t="s">
        <v>76</v>
      </c>
      <c r="D40" s="15" t="s">
        <v>77</v>
      </c>
      <c r="E40" s="15" t="s">
        <v>78</v>
      </c>
      <c r="F40" s="15">
        <v>17.225000000000001</v>
      </c>
      <c r="G40" s="72" t="s">
        <v>55</v>
      </c>
      <c r="H40" s="35"/>
      <c r="I40" s="35"/>
      <c r="J40" s="35"/>
      <c r="K40" s="35">
        <v>1</v>
      </c>
      <c r="L40" s="35"/>
      <c r="M40" s="35"/>
      <c r="N40" s="35"/>
      <c r="O40" s="35"/>
      <c r="P40" s="35"/>
      <c r="Q40" s="35"/>
      <c r="R40" s="33">
        <f>SUM(K40)</f>
        <v>1</v>
      </c>
      <c r="S40" s="44"/>
    </row>
    <row r="41" spans="1:19" s="10" customFormat="1" ht="16.5" hidden="1" x14ac:dyDescent="0.3">
      <c r="A41" s="45"/>
      <c r="B41" s="16"/>
      <c r="C41" s="27"/>
      <c r="D41" s="27"/>
      <c r="E41" s="15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3"/>
    </row>
    <row r="42" spans="1:19" s="10" customFormat="1" ht="16.5" x14ac:dyDescent="0.3">
      <c r="A42" s="17"/>
      <c r="B42" s="11"/>
      <c r="C42" s="12"/>
      <c r="D42" s="12"/>
      <c r="E42" s="12"/>
      <c r="F42" s="14"/>
      <c r="G42" s="14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3"/>
    </row>
    <row r="43" spans="1:19" s="10" customFormat="1" ht="16.5" x14ac:dyDescent="0.3">
      <c r="A43" s="29" t="s">
        <v>8</v>
      </c>
      <c r="B43" s="11"/>
      <c r="C43" s="12"/>
      <c r="D43" s="12"/>
      <c r="E43" s="12"/>
      <c r="F43" s="14"/>
      <c r="G43" s="1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3"/>
    </row>
    <row r="44" spans="1:19" s="10" customFormat="1" ht="16.5" x14ac:dyDescent="0.3">
      <c r="A44" s="15" t="s">
        <v>58</v>
      </c>
      <c r="B44" s="11"/>
      <c r="C44" s="12"/>
      <c r="D44" s="12"/>
      <c r="E44" s="13"/>
      <c r="F44" s="14"/>
      <c r="G44" s="14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3"/>
    </row>
    <row r="45" spans="1:19" s="10" customFormat="1" ht="16.5" hidden="1" x14ac:dyDescent="0.3">
      <c r="A45" s="31" t="s">
        <v>98</v>
      </c>
      <c r="B45" s="16" t="s">
        <v>104</v>
      </c>
      <c r="C45" s="15" t="s">
        <v>100</v>
      </c>
      <c r="D45" s="15" t="s">
        <v>31</v>
      </c>
      <c r="E45" s="15" t="s">
        <v>32</v>
      </c>
      <c r="F45" s="16">
        <v>17.207000000000001</v>
      </c>
      <c r="G45" s="72" t="s">
        <v>101</v>
      </c>
      <c r="H45" s="35"/>
      <c r="I45" s="35"/>
      <c r="J45" s="35"/>
      <c r="K45" s="35"/>
      <c r="L45" s="35"/>
      <c r="M45" s="35"/>
      <c r="N45" s="35">
        <f>30000-1</f>
        <v>29999</v>
      </c>
      <c r="O45" s="35"/>
      <c r="P45" s="35"/>
      <c r="Q45" s="35"/>
      <c r="R45" s="33">
        <f>SUM(N45)</f>
        <v>29999</v>
      </c>
    </row>
    <row r="46" spans="1:19" s="10" customFormat="1" ht="16.5" hidden="1" x14ac:dyDescent="0.3">
      <c r="A46" s="31" t="s">
        <v>98</v>
      </c>
      <c r="B46" s="16" t="s">
        <v>66</v>
      </c>
      <c r="C46" s="15" t="s">
        <v>100</v>
      </c>
      <c r="D46" s="15" t="s">
        <v>31</v>
      </c>
      <c r="E46" s="15" t="s">
        <v>32</v>
      </c>
      <c r="F46" s="16">
        <v>17.207000000000001</v>
      </c>
      <c r="G46" s="72" t="s">
        <v>101</v>
      </c>
      <c r="H46" s="35"/>
      <c r="I46" s="35"/>
      <c r="J46" s="35"/>
      <c r="K46" s="35"/>
      <c r="L46" s="35"/>
      <c r="M46" s="35"/>
      <c r="N46" s="35">
        <v>1</v>
      </c>
      <c r="O46" s="35"/>
      <c r="P46" s="35"/>
      <c r="Q46" s="35"/>
      <c r="R46" s="33">
        <f>SUM(N46)</f>
        <v>1</v>
      </c>
    </row>
    <row r="47" spans="1:19" s="10" customFormat="1" ht="16.5" x14ac:dyDescent="0.3">
      <c r="A47" s="38" t="s">
        <v>17</v>
      </c>
      <c r="B47" s="16" t="s">
        <v>64</v>
      </c>
      <c r="C47" s="15" t="s">
        <v>116</v>
      </c>
      <c r="D47" s="15" t="s">
        <v>31</v>
      </c>
      <c r="E47" s="15" t="s">
        <v>32</v>
      </c>
      <c r="F47" s="16">
        <v>17.207000000000001</v>
      </c>
      <c r="G47" s="49" t="s">
        <v>42</v>
      </c>
      <c r="H47" s="35"/>
      <c r="I47" s="35"/>
      <c r="J47" s="35"/>
      <c r="K47" s="35"/>
      <c r="L47" s="35"/>
      <c r="M47" s="35"/>
      <c r="N47" s="35"/>
      <c r="O47" s="35"/>
      <c r="P47" s="35"/>
      <c r="Q47" s="35">
        <f>702995-1</f>
        <v>702994</v>
      </c>
      <c r="R47" s="33">
        <f>Q47</f>
        <v>702994</v>
      </c>
    </row>
    <row r="48" spans="1:19" s="18" customFormat="1" ht="16.5" x14ac:dyDescent="0.3">
      <c r="A48" s="38" t="s">
        <v>17</v>
      </c>
      <c r="B48" s="16" t="s">
        <v>66</v>
      </c>
      <c r="C48" s="15" t="s">
        <v>116</v>
      </c>
      <c r="D48" s="15" t="s">
        <v>31</v>
      </c>
      <c r="E48" s="15" t="s">
        <v>32</v>
      </c>
      <c r="F48" s="16">
        <v>17.207000000000001</v>
      </c>
      <c r="G48" s="49" t="s">
        <v>42</v>
      </c>
      <c r="H48" s="36"/>
      <c r="I48" s="36"/>
      <c r="J48" s="36"/>
      <c r="K48" s="36"/>
      <c r="L48" s="36"/>
      <c r="M48" s="36"/>
      <c r="N48" s="36"/>
      <c r="O48" s="36"/>
      <c r="P48" s="36"/>
      <c r="Q48" s="36">
        <v>1</v>
      </c>
      <c r="R48" s="33">
        <f>Q48</f>
        <v>1</v>
      </c>
    </row>
    <row r="49" spans="1:18" s="18" customFormat="1" ht="16.5" x14ac:dyDescent="0.3">
      <c r="A49" s="19" t="s">
        <v>15</v>
      </c>
      <c r="B49" s="16" t="s">
        <v>64</v>
      </c>
      <c r="C49" s="15" t="s">
        <v>116</v>
      </c>
      <c r="D49" s="15" t="s">
        <v>31</v>
      </c>
      <c r="E49" s="15" t="s">
        <v>33</v>
      </c>
      <c r="F49" s="16" t="s">
        <v>13</v>
      </c>
      <c r="G49" s="49" t="s">
        <v>42</v>
      </c>
      <c r="H49" s="36"/>
      <c r="I49" s="36"/>
      <c r="J49" s="36"/>
      <c r="K49" s="36"/>
      <c r="L49" s="36"/>
      <c r="M49" s="36"/>
      <c r="N49" s="36"/>
      <c r="O49" s="36"/>
      <c r="P49" s="36"/>
      <c r="Q49" s="36">
        <f>61575-1</f>
        <v>61574</v>
      </c>
      <c r="R49" s="33">
        <f t="shared" ref="R49:R50" si="0">Q49</f>
        <v>61574</v>
      </c>
    </row>
    <row r="50" spans="1:18" s="10" customFormat="1" ht="16.5" x14ac:dyDescent="0.3">
      <c r="A50" s="19" t="s">
        <v>15</v>
      </c>
      <c r="B50" s="16" t="s">
        <v>66</v>
      </c>
      <c r="C50" s="15" t="s">
        <v>116</v>
      </c>
      <c r="D50" s="15" t="s">
        <v>31</v>
      </c>
      <c r="E50" s="15" t="s">
        <v>33</v>
      </c>
      <c r="F50" s="16" t="s">
        <v>13</v>
      </c>
      <c r="G50" s="49" t="s">
        <v>42</v>
      </c>
      <c r="H50" s="36"/>
      <c r="I50" s="36"/>
      <c r="J50" s="36"/>
      <c r="K50" s="36"/>
      <c r="L50" s="36"/>
      <c r="M50" s="36"/>
      <c r="N50" s="36"/>
      <c r="O50" s="36"/>
      <c r="P50" s="36"/>
      <c r="Q50" s="36">
        <v>1</v>
      </c>
      <c r="R50" s="33">
        <f t="shared" si="0"/>
        <v>1</v>
      </c>
    </row>
    <row r="51" spans="1:18" s="10" customFormat="1" ht="16.5" hidden="1" x14ac:dyDescent="0.3">
      <c r="A51" s="70" t="s">
        <v>53</v>
      </c>
      <c r="B51" s="16" t="s">
        <v>59</v>
      </c>
      <c r="C51" s="14" t="s">
        <v>54</v>
      </c>
      <c r="D51" s="14" t="s">
        <v>18</v>
      </c>
      <c r="E51" s="14" t="s">
        <v>19</v>
      </c>
      <c r="F51" s="71">
        <v>10.561</v>
      </c>
      <c r="G51" s="16"/>
      <c r="H51" s="36">
        <v>12401.920000000002</v>
      </c>
      <c r="I51" s="36"/>
      <c r="J51" s="36"/>
      <c r="K51" s="36"/>
      <c r="L51" s="36"/>
      <c r="M51" s="36"/>
      <c r="N51" s="36"/>
      <c r="O51" s="36"/>
      <c r="P51" s="36"/>
      <c r="Q51" s="36"/>
      <c r="R51" s="33">
        <f>SUM(H51:I51)</f>
        <v>12401.920000000002</v>
      </c>
    </row>
    <row r="52" spans="1:18" s="10" customFormat="1" ht="16.5" x14ac:dyDescent="0.3">
      <c r="A52" s="17"/>
      <c r="B52" s="17"/>
      <c r="C52" s="17"/>
      <c r="D52" s="14"/>
      <c r="E52" s="14"/>
      <c r="F52" s="14"/>
      <c r="G52" s="14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3">
        <f>SUM(H52:H52)</f>
        <v>0</v>
      </c>
    </row>
    <row r="53" spans="1:18" s="10" customFormat="1" ht="16.5" x14ac:dyDescent="0.3">
      <c r="A53" s="19" t="s">
        <v>0</v>
      </c>
      <c r="B53" s="19"/>
      <c r="C53" s="21"/>
      <c r="D53" s="21"/>
      <c r="E53" s="21"/>
      <c r="F53" s="21"/>
      <c r="G53" s="21"/>
      <c r="H53" s="35">
        <f>SUM(H6:H52)</f>
        <v>12401.920000000002</v>
      </c>
      <c r="I53" s="35">
        <f>SUM(I8:I52)</f>
        <v>2240334</v>
      </c>
      <c r="J53" s="35">
        <f>SUM(J7:J18)</f>
        <v>214673</v>
      </c>
      <c r="K53" s="35">
        <f>SUM(K38:K41)</f>
        <v>661143.52627173299</v>
      </c>
      <c r="L53" s="35">
        <f>SUM(L26:L27)</f>
        <v>27014</v>
      </c>
      <c r="M53" s="35">
        <f>SUM(M21:M24)</f>
        <v>95000</v>
      </c>
      <c r="N53" s="35">
        <f>SUM(N17:N52)</f>
        <v>100000</v>
      </c>
      <c r="O53" s="35">
        <f>SUM(O10:O11)</f>
        <v>379095</v>
      </c>
      <c r="P53" s="35">
        <f>SUM(P23:P24)</f>
        <v>641301</v>
      </c>
      <c r="Q53" s="35">
        <f>SUM(Q44:Q50)</f>
        <v>764570</v>
      </c>
      <c r="R53" s="33"/>
    </row>
    <row r="54" spans="1:18" s="10" customFormat="1" ht="16.5" x14ac:dyDescent="0.3">
      <c r="A54" s="22"/>
      <c r="B54" s="22"/>
      <c r="C54" s="23"/>
      <c r="D54" s="23"/>
      <c r="E54" s="23"/>
      <c r="F54" s="23"/>
      <c r="G54" s="23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</row>
    <row r="55" spans="1:18" s="10" customFormat="1" ht="16.5" x14ac:dyDescent="0.3">
      <c r="A55" s="18" t="s">
        <v>9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18" s="10" customFormat="1" ht="16.5" hidden="1" x14ac:dyDescent="0.3">
      <c r="A56" s="18" t="s">
        <v>60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</row>
    <row r="57" spans="1:18" s="10" customFormat="1" ht="16.5" hidden="1" x14ac:dyDescent="0.3">
      <c r="A57" s="22" t="s">
        <v>61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8" ht="15" hidden="1" x14ac:dyDescent="0.25">
      <c r="A58" s="18" t="s">
        <v>67</v>
      </c>
    </row>
    <row r="59" spans="1:18" ht="15" hidden="1" x14ac:dyDescent="0.25">
      <c r="A59" s="22" t="s">
        <v>68</v>
      </c>
    </row>
    <row r="60" spans="1:18" ht="15" hidden="1" x14ac:dyDescent="0.25">
      <c r="A60" s="18" t="s">
        <v>67</v>
      </c>
    </row>
    <row r="61" spans="1:18" ht="15" hidden="1" x14ac:dyDescent="0.25">
      <c r="A61" s="22" t="s">
        <v>68</v>
      </c>
    </row>
    <row r="62" spans="1:18" ht="15" hidden="1" x14ac:dyDescent="0.25">
      <c r="A62" s="18" t="s">
        <v>70</v>
      </c>
    </row>
    <row r="63" spans="1:18" ht="15" hidden="1" x14ac:dyDescent="0.25">
      <c r="A63" s="22" t="s">
        <v>71</v>
      </c>
    </row>
    <row r="64" spans="1:18" ht="15" hidden="1" x14ac:dyDescent="0.25">
      <c r="A64" s="18" t="s">
        <v>81</v>
      </c>
    </row>
    <row r="65" spans="1:2" ht="15" hidden="1" x14ac:dyDescent="0.25">
      <c r="A65" s="22" t="s">
        <v>82</v>
      </c>
    </row>
    <row r="66" spans="1:2" ht="15" hidden="1" x14ac:dyDescent="0.25">
      <c r="A66" s="18" t="s">
        <v>83</v>
      </c>
    </row>
    <row r="67" spans="1:2" ht="15" hidden="1" x14ac:dyDescent="0.25">
      <c r="A67" s="22" t="s">
        <v>84</v>
      </c>
    </row>
    <row r="68" spans="1:2" ht="15" hidden="1" x14ac:dyDescent="0.25">
      <c r="A68" s="18" t="s">
        <v>91</v>
      </c>
    </row>
    <row r="69" spans="1:2" ht="15" hidden="1" x14ac:dyDescent="0.25">
      <c r="A69" s="18" t="s">
        <v>92</v>
      </c>
    </row>
    <row r="70" spans="1:2" ht="15" hidden="1" x14ac:dyDescent="0.25">
      <c r="A70" s="18" t="s">
        <v>103</v>
      </c>
    </row>
    <row r="71" spans="1:2" ht="15" hidden="1" x14ac:dyDescent="0.25">
      <c r="A71" s="22" t="s">
        <v>102</v>
      </c>
    </row>
    <row r="72" spans="1:2" ht="15" hidden="1" x14ac:dyDescent="0.25">
      <c r="A72" s="18" t="s">
        <v>109</v>
      </c>
    </row>
    <row r="73" spans="1:2" ht="15" hidden="1" x14ac:dyDescent="0.25">
      <c r="A73" s="22" t="s">
        <v>108</v>
      </c>
    </row>
    <row r="74" spans="1:2" ht="15" hidden="1" x14ac:dyDescent="0.25">
      <c r="A74" s="18" t="s">
        <v>110</v>
      </c>
    </row>
    <row r="75" spans="1:2" ht="15" hidden="1" x14ac:dyDescent="0.25">
      <c r="A75" s="22" t="s">
        <v>111</v>
      </c>
    </row>
    <row r="76" spans="1:2" ht="15" x14ac:dyDescent="0.25">
      <c r="A76" s="18" t="s">
        <v>117</v>
      </c>
      <c r="B76" s="18"/>
    </row>
    <row r="77" spans="1:2" ht="15" x14ac:dyDescent="0.25">
      <c r="A77" s="22" t="s">
        <v>118</v>
      </c>
    </row>
    <row r="78" spans="1:2" ht="15" x14ac:dyDescent="0.25">
      <c r="A78" s="22"/>
    </row>
    <row r="81" spans="1:1" ht="16.5" x14ac:dyDescent="0.3">
      <c r="A81" s="68"/>
    </row>
    <row r="82" spans="1:1" ht="16.5" x14ac:dyDescent="0.3">
      <c r="A82" s="10" t="s">
        <v>49</v>
      </c>
    </row>
    <row r="83" spans="1:1" ht="16.5" x14ac:dyDescent="0.3">
      <c r="A83" s="69" t="s">
        <v>52</v>
      </c>
    </row>
    <row r="84" spans="1:1" ht="16.5" x14ac:dyDescent="0.3">
      <c r="A84" s="10" t="s">
        <v>50</v>
      </c>
    </row>
    <row r="85" spans="1:1" ht="16.5" x14ac:dyDescent="0.3">
      <c r="A85" s="69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75" x14ac:dyDescent="0.2"/>
  <cols>
    <col min="1" max="1" width="0.7109375" customWidth="1"/>
    <col min="2" max="2" width="41" customWidth="1"/>
    <col min="3" max="3" width="1" customWidth="1"/>
    <col min="4" max="4" width="3.5703125" customWidth="1"/>
    <col min="5" max="6" width="10.28515625" customWidth="1"/>
  </cols>
  <sheetData>
    <row r="1" spans="2:6" ht="25.5" x14ac:dyDescent="0.2">
      <c r="B1" s="50" t="s">
        <v>20</v>
      </c>
      <c r="C1" s="50"/>
      <c r="D1" s="54"/>
      <c r="E1" s="54"/>
      <c r="F1" s="54"/>
    </row>
    <row r="2" spans="2:6" x14ac:dyDescent="0.2">
      <c r="B2" s="50" t="s">
        <v>21</v>
      </c>
      <c r="C2" s="50"/>
      <c r="D2" s="54"/>
      <c r="E2" s="54"/>
      <c r="F2" s="54"/>
    </row>
    <row r="3" spans="2:6" x14ac:dyDescent="0.2">
      <c r="B3" s="51"/>
      <c r="C3" s="51"/>
      <c r="D3" s="55"/>
      <c r="E3" s="55"/>
      <c r="F3" s="55"/>
    </row>
    <row r="4" spans="2:6" ht="38.25" x14ac:dyDescent="0.2">
      <c r="B4" s="51" t="s">
        <v>22</v>
      </c>
      <c r="C4" s="51"/>
      <c r="D4" s="55"/>
      <c r="E4" s="55"/>
      <c r="F4" s="55"/>
    </row>
    <row r="5" spans="2:6" x14ac:dyDescent="0.2">
      <c r="B5" s="51"/>
      <c r="C5" s="51"/>
      <c r="D5" s="55"/>
      <c r="E5" s="55"/>
      <c r="F5" s="55"/>
    </row>
    <row r="6" spans="2:6" ht="38.25" x14ac:dyDescent="0.2">
      <c r="B6" s="50" t="s">
        <v>23</v>
      </c>
      <c r="C6" s="50"/>
      <c r="D6" s="54"/>
      <c r="E6" s="54" t="s">
        <v>24</v>
      </c>
      <c r="F6" s="54" t="s">
        <v>25</v>
      </c>
    </row>
    <row r="7" spans="2:6" ht="13.5" thickBot="1" x14ac:dyDescent="0.25">
      <c r="B7" s="51"/>
      <c r="C7" s="51"/>
      <c r="D7" s="55"/>
      <c r="E7" s="55"/>
      <c r="F7" s="55"/>
    </row>
    <row r="8" spans="2:6" ht="51.75" thickBot="1" x14ac:dyDescent="0.25">
      <c r="B8" s="52" t="s">
        <v>26</v>
      </c>
      <c r="C8" s="53"/>
      <c r="D8" s="56"/>
      <c r="E8" s="56">
        <v>1</v>
      </c>
      <c r="F8" s="57" t="s">
        <v>27</v>
      </c>
    </row>
    <row r="9" spans="2:6" x14ac:dyDescent="0.2">
      <c r="B9" s="51"/>
      <c r="C9" s="51"/>
      <c r="D9" s="55"/>
      <c r="E9" s="55"/>
      <c r="F9" s="55"/>
    </row>
    <row r="10" spans="2:6" x14ac:dyDescent="0.2">
      <c r="B10" s="51"/>
      <c r="C10" s="51"/>
      <c r="D10" s="55"/>
      <c r="E10" s="55"/>
      <c r="F10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2019-01-09T17:05:16Z</cp:lastPrinted>
  <dcterms:created xsi:type="dcterms:W3CDTF">2000-04-13T13:33:42Z</dcterms:created>
  <dcterms:modified xsi:type="dcterms:W3CDTF">2023-10-06T18:40:01Z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