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466D88C-39ED-48D4-AD8C-C7C4A38B71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6" i="2" l="1"/>
  <c r="V63" i="2"/>
  <c r="U63" i="2"/>
  <c r="W55" i="2"/>
  <c r="W54" i="2"/>
  <c r="T53" i="2"/>
  <c r="W53" i="2" s="1"/>
  <c r="S63" i="2"/>
  <c r="W52" i="2"/>
  <c r="W51" i="2"/>
  <c r="R63" i="2"/>
  <c r="W50" i="2"/>
  <c r="Q63" i="2"/>
  <c r="T63" i="2" l="1"/>
  <c r="P16" i="2"/>
  <c r="P14" i="2"/>
  <c r="W14" i="2" s="1"/>
  <c r="W15" i="2"/>
  <c r="W17" i="2"/>
  <c r="O43" i="2"/>
  <c r="W43" i="2" s="1"/>
  <c r="O45" i="2"/>
  <c r="W44" i="2"/>
  <c r="W46" i="2"/>
  <c r="N63" i="2"/>
  <c r="W37" i="2"/>
  <c r="W11" i="2"/>
  <c r="M10" i="2"/>
  <c r="W10" i="2" s="1"/>
  <c r="L63" i="2"/>
  <c r="W59" i="2"/>
  <c r="K30" i="2"/>
  <c r="W30" i="2" s="1"/>
  <c r="W31" i="2"/>
  <c r="J12" i="2"/>
  <c r="W12" i="2" s="1"/>
  <c r="W13" i="2"/>
  <c r="W9" i="2"/>
  <c r="I8" i="2"/>
  <c r="I63" i="2" s="1"/>
  <c r="W48" i="2"/>
  <c r="H63" i="2"/>
  <c r="O63" i="2" l="1"/>
  <c r="P63" i="2"/>
  <c r="W16" i="2"/>
  <c r="W45" i="2"/>
  <c r="M63" i="2"/>
  <c r="K63" i="2"/>
  <c r="J63" i="2"/>
  <c r="W8" i="2"/>
</calcChain>
</file>

<file path=xl/sharedStrings.xml><?xml version="1.0" encoding="utf-8"?>
<sst xmlns="http://schemas.openxmlformats.org/spreadsheetml/2006/main" count="222" uniqueCount="134">
  <si>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</si>
  <si>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</si>
  <si>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</si>
  <si>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</si>
  <si>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</si>
  <si>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</si>
  <si>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</si>
  <si>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</si>
  <si>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</si>
  <si>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</si>
  <si>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</si>
  <si>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</si>
  <si>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</si>
  <si>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</si>
  <si>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</si>
  <si>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</si>
  <si>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</si>
  <si>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</si>
  <si>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</si>
  <si>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</si>
  <si>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</si>
  <si>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</si>
  <si>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</si>
  <si>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</si>
  <si>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</si>
  <si>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</si>
  <si>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</si>
  <si>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</si>
  <si>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</si>
  <si>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</si>
  <si>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</si>
  <si>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</si>
  <si>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</si>
  <si>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</si>
  <si>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</si>
  <si>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</si>
  <si>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</si>
  <si>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</si>
  <si>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</si>
  <si>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</si>
  <si>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</si>
  <si>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</si>
  <si>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</si>
  <si>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</si>
  <si>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</si>
  <si>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</si>
  <si>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</si>
  <si>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</si>
  <si>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</si>
  <si>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</si>
  <si>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</si>
  <si>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</si>
  <si>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</si>
  <si>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</si>
  <si>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</si>
  <si>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</si>
  <si>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</si>
  <si>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</si>
  <si>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</si>
  <si>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</si>
  <si>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</si>
  <si>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</si>
  <si>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</si>
  <si>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</si>
  <si>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</si>
  <si>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</si>
  <si>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</si>
  <si>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</si>
  <si>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</si>
  <si>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</si>
  <si>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</si>
  <si>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</si>
  <si>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</si>
  <si>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</si>
  <si>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</si>
  <si>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</si>
  <si>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</si>
  <si>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</si>
  <si>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</si>
  <si>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</si>
  <si>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</si>
  <si>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</si>
  <si>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</si>
  <si>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</si>
  <si>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</si>
  <si>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</si>
  <si>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</si>
  <si>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</si>
  <si>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</si>
  <si>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</si>
  <si>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</si>
  <si>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</si>
  <si>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</si>
  <si>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</si>
  <si>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</si>
  <si>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</si>
  <si>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</si>
  <si>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</si>
  <si>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</si>
  <si>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</si>
  <si>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</si>
  <si>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</si>
  <si>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</si>
  <si>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</si>
  <si>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</si>
  <si>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</si>
  <si>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</si>
  <si>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</si>
  <si>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</si>
  <si>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</si>
  <si>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</si>
  <si>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</si>
  <si>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</si>
  <si>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</si>
  <si>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</si>
  <si>
    <t>BUDGET #12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</si>
  <si>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</si>
  <si>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#12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</si>
  <si>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</si>
  <si>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</si>
  <si>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</si>
  <si>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</si>
  <si>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#13 FY24</t>
  </si>
  <si>
    <t xml:space="preserve">DOE INFRASTRUCTURE </t>
  </si>
  <si>
    <t>FV002A2322</t>
  </si>
  <si>
    <t>7038-0107</t>
  </si>
  <si>
    <t>K123</t>
  </si>
  <si>
    <t>BUDGET #13 FY24  MARCH 4, 2024</t>
  </si>
  <si>
    <t>BUDGET #14 FY24  MARCH 13, 2024</t>
  </si>
  <si>
    <t>MA COMMISION FOR THE BLIND</t>
  </si>
  <si>
    <t> FH126A23VR</t>
  </si>
  <si>
    <t>4110-3021</t>
  </si>
  <si>
    <t>K222</t>
  </si>
  <si>
    <t>BUDGET #14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</si>
</sst>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84.179687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15" width="12.90625" style="2" hidden="1" customWidth="1"/>
    <col min="16" max="16" width="14.453125" style="2" hidden="1" customWidth="1"/>
    <col min="17" max="21" width="13.81640625" style="2" hidden="1" customWidth="1"/>
    <col min="22" max="22" width="13.81640625" style="2" customWidth="1"/>
    <col min="23" max="23" width="12.1796875" style="3" hidden="1" customWidth="1"/>
    <col min="24" max="24" width="12.1796875" style="3" bestFit="1" customWidth="1"/>
    <col min="25" max="16384" width="9.1796875" style="3"/>
  </cols>
  <sheetData>
    <row r="1" spans="1:23" ht="20.5" x14ac:dyDescent="0.45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3" ht="20.5" x14ac:dyDescent="0.45">
      <c r="B2" s="6"/>
      <c r="C2" s="6"/>
      <c r="D2" s="6"/>
      <c r="E2" s="7"/>
      <c r="F2" s="7"/>
      <c r="G2" s="7"/>
    </row>
    <row r="3" spans="1:23" ht="20.5" x14ac:dyDescent="0.45">
      <c r="A3" s="4" t="s">
        <v>11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29.5" thickBot="1" x14ac:dyDescent="0.4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60" t="s">
        <v>114</v>
      </c>
      <c r="T5" s="60" t="s">
        <v>115</v>
      </c>
      <c r="U5" s="60" t="s">
        <v>122</v>
      </c>
      <c r="V5" s="60" t="s">
        <v>133</v>
      </c>
      <c r="W5" s="9" t="s">
        <v>6</v>
      </c>
    </row>
    <row r="6" spans="1:23" s="10" customFormat="1" ht="14.5" hidden="1" x14ac:dyDescent="0.35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30"/>
    </row>
    <row r="7" spans="1:23" s="10" customFormat="1" ht="14.5" hidden="1" x14ac:dyDescent="0.35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3" s="10" customFormat="1" ht="15.5" hidden="1" x14ac:dyDescent="0.35">
      <c r="A8" s="62" t="s">
        <v>46</v>
      </c>
      <c r="B8" s="73" t="s">
        <v>47</v>
      </c>
      <c r="C8" s="74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16">
        <f>SUM(I8)</f>
        <v>689607</v>
      </c>
    </row>
    <row r="9" spans="1:23" s="10" customFormat="1" ht="15.5" hidden="1" x14ac:dyDescent="0.35">
      <c r="A9" s="62" t="s">
        <v>46</v>
      </c>
      <c r="B9" s="17" t="s">
        <v>49</v>
      </c>
      <c r="C9" s="74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16">
        <f>SUM(I9)</f>
        <v>1</v>
      </c>
    </row>
    <row r="10" spans="1:23" s="21" customFormat="1" ht="15.5" hidden="1" x14ac:dyDescent="0.35">
      <c r="A10" s="20" t="s">
        <v>76</v>
      </c>
      <c r="B10" s="73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45"/>
      <c r="T10" s="45"/>
      <c r="U10" s="45"/>
      <c r="V10" s="45"/>
      <c r="W10" s="16">
        <f>M10</f>
        <v>131190</v>
      </c>
    </row>
    <row r="11" spans="1:23" s="10" customFormat="1" ht="15.5" hidden="1" x14ac:dyDescent="0.35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45"/>
      <c r="U11" s="45"/>
      <c r="V11" s="45"/>
      <c r="W11" s="16">
        <f>M11</f>
        <v>1</v>
      </c>
    </row>
    <row r="12" spans="1:23" s="21" customFormat="1" ht="15.5" hidden="1" x14ac:dyDescent="0.35">
      <c r="A12" s="33" t="s">
        <v>53</v>
      </c>
      <c r="B12" s="73" t="s">
        <v>47</v>
      </c>
      <c r="C12" s="75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6">
        <f>SUM(J12)</f>
        <v>149033</v>
      </c>
    </row>
    <row r="13" spans="1:23" s="10" customFormat="1" ht="15.5" hidden="1" x14ac:dyDescent="0.35">
      <c r="A13" s="33" t="s">
        <v>53</v>
      </c>
      <c r="B13" s="17" t="s">
        <v>49</v>
      </c>
      <c r="C13" s="75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6">
        <f>SUM(J13)</f>
        <v>1</v>
      </c>
    </row>
    <row r="14" spans="1:23" s="10" customFormat="1" ht="14.5" hidden="1" x14ac:dyDescent="0.35">
      <c r="A14" s="20" t="s">
        <v>76</v>
      </c>
      <c r="B14" s="78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79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45"/>
      <c r="T14" s="45"/>
      <c r="U14" s="45"/>
      <c r="V14" s="45"/>
      <c r="W14" s="77">
        <f>SUM(O14:P14)</f>
        <v>535851</v>
      </c>
    </row>
    <row r="15" spans="1:23" s="10" customFormat="1" ht="14.5" hidden="1" x14ac:dyDescent="0.35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79" t="s">
        <v>26</v>
      </c>
      <c r="H15" s="19"/>
      <c r="I15" s="19"/>
      <c r="J15" s="19"/>
      <c r="K15" s="19"/>
      <c r="L15" s="19"/>
      <c r="M15" s="19"/>
      <c r="N15" s="19"/>
      <c r="O15" s="19"/>
      <c r="P15" s="77">
        <v>1</v>
      </c>
      <c r="Q15" s="77"/>
      <c r="R15" s="77"/>
      <c r="S15" s="77"/>
      <c r="T15" s="77"/>
      <c r="U15" s="77"/>
      <c r="V15" s="77"/>
      <c r="W15" s="77">
        <f t="shared" ref="W15:W17" si="0">SUM(O15:P15)</f>
        <v>1</v>
      </c>
    </row>
    <row r="16" spans="1:23" s="10" customFormat="1" ht="14.5" hidden="1" x14ac:dyDescent="0.35">
      <c r="A16" s="33" t="s">
        <v>53</v>
      </c>
      <c r="B16" s="78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79" t="s">
        <v>26</v>
      </c>
      <c r="H16" s="19"/>
      <c r="I16" s="19"/>
      <c r="J16" s="19"/>
      <c r="K16" s="19"/>
      <c r="L16" s="19"/>
      <c r="M16" s="19"/>
      <c r="N16" s="19"/>
      <c r="O16" s="19"/>
      <c r="P16" s="77">
        <f>542038-1</f>
        <v>542037</v>
      </c>
      <c r="Q16" s="77"/>
      <c r="R16" s="77"/>
      <c r="S16" s="77"/>
      <c r="T16" s="77"/>
      <c r="U16" s="77"/>
      <c r="V16" s="77"/>
      <c r="W16" s="77">
        <f t="shared" si="0"/>
        <v>542037</v>
      </c>
    </row>
    <row r="17" spans="1:24" s="10" customFormat="1" ht="14.5" hidden="1" x14ac:dyDescent="0.35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79" t="s">
        <v>26</v>
      </c>
      <c r="H17" s="19"/>
      <c r="I17" s="19"/>
      <c r="J17" s="19"/>
      <c r="K17" s="19"/>
      <c r="L17" s="19"/>
      <c r="M17" s="19"/>
      <c r="N17" s="19"/>
      <c r="O17" s="19"/>
      <c r="P17" s="77">
        <v>1</v>
      </c>
      <c r="Q17" s="77"/>
      <c r="R17" s="77"/>
      <c r="S17" s="77"/>
      <c r="T17" s="77"/>
      <c r="U17" s="77"/>
      <c r="V17" s="77"/>
      <c r="W17" s="77">
        <f t="shared" si="0"/>
        <v>1</v>
      </c>
      <c r="X17" s="51"/>
    </row>
    <row r="18" spans="1:24" s="10" customFormat="1" ht="15.5" hidden="1" x14ac:dyDescent="0.35">
      <c r="A18" s="33"/>
      <c r="B18" s="17"/>
      <c r="C18" s="15"/>
      <c r="D18" s="64"/>
      <c r="E18" s="15"/>
      <c r="F18" s="15"/>
      <c r="G18" s="72"/>
      <c r="H18" s="19"/>
      <c r="I18" s="19"/>
      <c r="J18" s="19"/>
      <c r="K18" s="19"/>
      <c r="L18" s="19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45"/>
      <c r="X18" s="51"/>
    </row>
    <row r="19" spans="1:24" s="10" customFormat="1" ht="15.5" hidden="1" x14ac:dyDescent="0.35">
      <c r="A19" s="33"/>
      <c r="B19" s="17"/>
      <c r="C19" s="15"/>
      <c r="D19" s="64"/>
      <c r="E19" s="15"/>
      <c r="F19" s="15"/>
      <c r="G19" s="72"/>
      <c r="H19" s="19"/>
      <c r="I19" s="19"/>
      <c r="J19" s="19"/>
      <c r="K19" s="19"/>
      <c r="L19" s="19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45"/>
      <c r="X19" s="51"/>
    </row>
    <row r="20" spans="1:24" s="10" customFormat="1" ht="14.5" hidden="1" x14ac:dyDescent="0.35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45"/>
    </row>
    <row r="21" spans="1:24" s="10" customFormat="1" ht="14.5" hidden="1" x14ac:dyDescent="0.35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</row>
    <row r="22" spans="1:24" s="10" customFormat="1" ht="14.5" hidden="1" x14ac:dyDescent="0.35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1:24" s="10" customFormat="1" ht="14.5" hidden="1" x14ac:dyDescent="0.35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</row>
    <row r="24" spans="1:24" s="10" customFormat="1" ht="14.5" hidden="1" x14ac:dyDescent="0.35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7"/>
    </row>
    <row r="25" spans="1:24" s="10" customFormat="1" ht="14.5" hidden="1" x14ac:dyDescent="0.35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7"/>
    </row>
    <row r="26" spans="1:24" s="10" customFormat="1" ht="14.5" hidden="1" x14ac:dyDescent="0.35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</row>
    <row r="27" spans="1:24" s="10" customFormat="1" ht="14.5" hidden="1" x14ac:dyDescent="0.35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</row>
    <row r="28" spans="1:24" s="10" customFormat="1" ht="14.5" hidden="1" x14ac:dyDescent="0.35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7"/>
    </row>
    <row r="29" spans="1:24" s="10" customFormat="1" ht="14.5" hidden="1" x14ac:dyDescent="0.35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7"/>
    </row>
    <row r="30" spans="1:24" s="10" customFormat="1" ht="15.5" hidden="1" x14ac:dyDescent="0.35">
      <c r="A30" s="61" t="s">
        <v>60</v>
      </c>
      <c r="B30" s="73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2" t="s">
        <v>38</v>
      </c>
      <c r="H30" s="18"/>
      <c r="I30" s="18"/>
      <c r="J30" s="18"/>
      <c r="K30" s="76">
        <f>51555.8929493152-1</f>
        <v>51554.892949315203</v>
      </c>
      <c r="L30" s="76"/>
      <c r="M30" s="76"/>
      <c r="N30" s="76"/>
      <c r="O30" s="76"/>
      <c r="P30" s="76"/>
      <c r="Q30" s="76"/>
      <c r="R30" s="76"/>
      <c r="S30" s="76">
        <v>92250</v>
      </c>
      <c r="T30" s="76"/>
      <c r="U30" s="76"/>
      <c r="V30" s="76"/>
      <c r="W30" s="77">
        <f>SUM(K30:S30)</f>
        <v>143804.8929493152</v>
      </c>
    </row>
    <row r="31" spans="1:24" s="10" customFormat="1" ht="15.5" hidden="1" x14ac:dyDescent="0.35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2" t="s">
        <v>38</v>
      </c>
      <c r="H31" s="18"/>
      <c r="I31" s="18"/>
      <c r="J31" s="18"/>
      <c r="K31" s="76">
        <v>1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7">
        <f>SUM(K31)</f>
        <v>1</v>
      </c>
    </row>
    <row r="32" spans="1:24" s="10" customFormat="1" ht="14.5" hidden="1" x14ac:dyDescent="0.35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7"/>
      <c r="X32" s="51"/>
    </row>
    <row r="33" spans="1:23" s="10" customFormat="1" ht="14.5" hidden="1" x14ac:dyDescent="0.35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7"/>
    </row>
    <row r="34" spans="1:23" s="10" customFormat="1" ht="14.5" hidden="1" x14ac:dyDescent="0.35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7"/>
    </row>
    <row r="35" spans="1:23" s="10" customFormat="1" ht="14.5" hidden="1" x14ac:dyDescent="0.35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7"/>
    </row>
    <row r="36" spans="1:23" s="10" customFormat="1" ht="14.5" hidden="1" x14ac:dyDescent="0.35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7"/>
    </row>
    <row r="37" spans="1:23" s="10" customFormat="1" ht="15" hidden="1" thickBot="1" x14ac:dyDescent="0.4">
      <c r="A37" s="36" t="s">
        <v>82</v>
      </c>
      <c r="B37" s="73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6"/>
      <c r="L37" s="76"/>
      <c r="M37" s="76"/>
      <c r="N37" s="76">
        <v>223502</v>
      </c>
      <c r="O37" s="76"/>
      <c r="P37" s="76"/>
      <c r="Q37" s="76"/>
      <c r="R37" s="76"/>
      <c r="S37" s="76"/>
      <c r="T37" s="76"/>
      <c r="U37" s="76"/>
      <c r="V37" s="76"/>
      <c r="W37" s="77">
        <f>SUM(N37)</f>
        <v>223502</v>
      </c>
    </row>
    <row r="38" spans="1:23" s="10" customFormat="1" ht="15" hidden="1" thickTop="1" x14ac:dyDescent="0.35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</row>
    <row r="39" spans="1:23" s="10" customFormat="1" ht="14.5" hidden="1" x14ac:dyDescent="0.35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7"/>
    </row>
    <row r="40" spans="1:23" s="10" customFormat="1" ht="14.5" x14ac:dyDescent="0.35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7"/>
    </row>
    <row r="41" spans="1:23" s="10" customFormat="1" ht="14.5" x14ac:dyDescent="0.35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77"/>
    </row>
    <row r="42" spans="1:23" s="10" customFormat="1" ht="15.5" hidden="1" x14ac:dyDescent="0.35">
      <c r="A42" s="33"/>
      <c r="B42" s="17"/>
      <c r="C42" s="15"/>
      <c r="D42" s="15"/>
      <c r="E42" s="15"/>
      <c r="F42" s="17"/>
      <c r="G42" s="72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77"/>
    </row>
    <row r="43" spans="1:23" s="10" customFormat="1" ht="14.5" hidden="1" x14ac:dyDescent="0.35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53"/>
      <c r="T43" s="53"/>
      <c r="U43" s="53"/>
      <c r="V43" s="53"/>
      <c r="W43" s="77">
        <f>SUM(O43)</f>
        <v>212044</v>
      </c>
    </row>
    <row r="44" spans="1:23" s="10" customFormat="1" ht="14.5" hidden="1" x14ac:dyDescent="0.35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53"/>
      <c r="T44" s="53"/>
      <c r="U44" s="53"/>
      <c r="V44" s="53"/>
      <c r="W44" s="77">
        <f t="shared" ref="W44:W46" si="1">SUM(O44)</f>
        <v>1</v>
      </c>
    </row>
    <row r="45" spans="1:23" s="10" customFormat="1" ht="14.5" hidden="1" x14ac:dyDescent="0.35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53"/>
      <c r="T45" s="53"/>
      <c r="U45" s="53"/>
      <c r="V45" s="53"/>
      <c r="W45" s="77">
        <f t="shared" si="1"/>
        <v>33740</v>
      </c>
    </row>
    <row r="46" spans="1:23" s="10" customFormat="1" ht="14.5" hidden="1" x14ac:dyDescent="0.35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53"/>
      <c r="T46" s="53"/>
      <c r="U46" s="53"/>
      <c r="V46" s="53"/>
      <c r="W46" s="77">
        <f t="shared" si="1"/>
        <v>1</v>
      </c>
    </row>
    <row r="47" spans="1:23" s="10" customFormat="1" ht="14.5" hidden="1" x14ac:dyDescent="0.35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77"/>
    </row>
    <row r="48" spans="1:23" s="10" customFormat="1" ht="14.5" hidden="1" x14ac:dyDescent="0.35">
      <c r="A48" s="70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1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77">
        <f>SUM(H48:I48)</f>
        <v>1562.5000000000002</v>
      </c>
    </row>
    <row r="49" spans="1:23" s="10" customFormat="1" ht="14.5" hidden="1" x14ac:dyDescent="0.35">
      <c r="A49" s="80"/>
      <c r="B49" s="39"/>
      <c r="C49" s="48"/>
      <c r="D49" s="48"/>
      <c r="E49" s="48"/>
      <c r="F49" s="81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77"/>
    </row>
    <row r="50" spans="1:23" s="10" customFormat="1" ht="15.5" hidden="1" x14ac:dyDescent="0.35">
      <c r="A50" s="70" t="s">
        <v>98</v>
      </c>
      <c r="B50" s="17" t="s">
        <v>47</v>
      </c>
      <c r="C50" s="82" t="s">
        <v>99</v>
      </c>
      <c r="D50" s="82" t="s">
        <v>100</v>
      </c>
      <c r="E50" s="64" t="s">
        <v>101</v>
      </c>
      <c r="F50" s="83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53"/>
      <c r="T50" s="53"/>
      <c r="U50" s="53"/>
      <c r="V50" s="53"/>
      <c r="W50" s="77">
        <f>SUM(Q50)</f>
        <v>549.46</v>
      </c>
    </row>
    <row r="51" spans="1:23" s="10" customFormat="1" ht="14.5" hidden="1" x14ac:dyDescent="0.35">
      <c r="A51" s="70" t="s">
        <v>104</v>
      </c>
      <c r="B51" s="17" t="s">
        <v>47</v>
      </c>
      <c r="C51" s="84" t="s">
        <v>105</v>
      </c>
      <c r="D51" s="84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53"/>
      <c r="T51" s="53"/>
      <c r="U51" s="53"/>
      <c r="V51" s="53"/>
      <c r="W51" s="77">
        <f>R51</f>
        <v>12664.682047871131</v>
      </c>
    </row>
    <row r="52" spans="1:23" s="10" customFormat="1" ht="14.5" hidden="1" x14ac:dyDescent="0.35">
      <c r="A52" s="20" t="s">
        <v>108</v>
      </c>
      <c r="B52" s="17" t="s">
        <v>47</v>
      </c>
      <c r="C52" s="86" t="s">
        <v>105</v>
      </c>
      <c r="D52" s="86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53"/>
      <c r="T52" s="53"/>
      <c r="U52" s="53"/>
      <c r="V52" s="53"/>
      <c r="W52" s="77">
        <f>R52</f>
        <v>12664.682047871131</v>
      </c>
    </row>
    <row r="53" spans="1:23" s="10" customFormat="1" ht="14.5" hidden="1" x14ac:dyDescent="0.35">
      <c r="A53" s="20" t="s">
        <v>118</v>
      </c>
      <c r="B53" s="78" t="s">
        <v>47</v>
      </c>
      <c r="C53" s="52" t="s">
        <v>119</v>
      </c>
      <c r="D53" s="52" t="s">
        <v>120</v>
      </c>
      <c r="E53" s="52" t="s">
        <v>121</v>
      </c>
      <c r="F53" s="85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>
        <f>45000-1</f>
        <v>44999</v>
      </c>
      <c r="U53" s="53"/>
      <c r="V53" s="53"/>
      <c r="W53" s="77">
        <f>T53</f>
        <v>44999</v>
      </c>
    </row>
    <row r="54" spans="1:23" s="10" customFormat="1" ht="14.5" hidden="1" x14ac:dyDescent="0.35">
      <c r="A54" s="20" t="s">
        <v>118</v>
      </c>
      <c r="B54" s="17" t="s">
        <v>49</v>
      </c>
      <c r="C54" s="52" t="s">
        <v>119</v>
      </c>
      <c r="D54" s="52" t="s">
        <v>120</v>
      </c>
      <c r="E54" s="52" t="s">
        <v>121</v>
      </c>
      <c r="F54" s="85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>
        <v>1</v>
      </c>
      <c r="U54" s="53"/>
      <c r="V54" s="53"/>
      <c r="W54" s="77">
        <f>T54</f>
        <v>1</v>
      </c>
    </row>
    <row r="55" spans="1:23" s="10" customFormat="1" ht="15.5" hidden="1" x14ac:dyDescent="0.35">
      <c r="A55" s="87" t="s">
        <v>123</v>
      </c>
      <c r="B55" s="78" t="s">
        <v>47</v>
      </c>
      <c r="C55" s="88" t="s">
        <v>124</v>
      </c>
      <c r="D55" s="88" t="s">
        <v>125</v>
      </c>
      <c r="E55" s="89" t="s">
        <v>126</v>
      </c>
      <c r="F55" s="15" t="s">
        <v>24</v>
      </c>
      <c r="G55" s="3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>
        <v>3100.5</v>
      </c>
      <c r="V55" s="53"/>
      <c r="W55" s="77">
        <f>U55</f>
        <v>3100.5</v>
      </c>
    </row>
    <row r="56" spans="1:23" s="10" customFormat="1" ht="15.5" x14ac:dyDescent="0.35">
      <c r="A56" s="20" t="s">
        <v>129</v>
      </c>
      <c r="B56" s="78" t="s">
        <v>47</v>
      </c>
      <c r="C56" s="92" t="s">
        <v>130</v>
      </c>
      <c r="D56" s="93" t="s">
        <v>131</v>
      </c>
      <c r="E56" s="64" t="s">
        <v>132</v>
      </c>
      <c r="F56" s="15" t="s">
        <v>24</v>
      </c>
      <c r="G56" s="3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>
        <v>1300</v>
      </c>
      <c r="W56" s="77">
        <f>SUM(V56)</f>
        <v>1300</v>
      </c>
    </row>
    <row r="57" spans="1:23" s="10" customFormat="1" ht="14.5" hidden="1" x14ac:dyDescent="0.35">
      <c r="A57" s="8" t="s">
        <v>8</v>
      </c>
      <c r="B57" s="39"/>
      <c r="C57" s="40"/>
      <c r="D57" s="40"/>
      <c r="E57" s="41"/>
      <c r="F57" s="39"/>
      <c r="G57" s="3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77"/>
    </row>
    <row r="58" spans="1:23" s="10" customFormat="1" ht="14.5" hidden="1" x14ac:dyDescent="0.35">
      <c r="A58" s="15" t="s">
        <v>69</v>
      </c>
      <c r="B58" s="39"/>
      <c r="C58" s="40"/>
      <c r="D58" s="40"/>
      <c r="E58" s="41"/>
      <c r="F58" s="39"/>
      <c r="G58" s="3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77"/>
    </row>
    <row r="59" spans="1:23" s="10" customFormat="1" ht="14.5" hidden="1" x14ac:dyDescent="0.35">
      <c r="A59" s="42" t="s">
        <v>12</v>
      </c>
      <c r="B59" s="17" t="s">
        <v>70</v>
      </c>
      <c r="C59" s="15" t="s">
        <v>71</v>
      </c>
      <c r="D59" s="15" t="s">
        <v>72</v>
      </c>
      <c r="E59" s="35" t="s">
        <v>73</v>
      </c>
      <c r="F59" s="32">
        <v>17.800999999999998</v>
      </c>
      <c r="G59" s="55" t="s">
        <v>30</v>
      </c>
      <c r="H59" s="53"/>
      <c r="I59" s="53"/>
      <c r="J59" s="53"/>
      <c r="K59" s="53"/>
      <c r="L59" s="53">
        <v>13889</v>
      </c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77">
        <f>L59</f>
        <v>13889</v>
      </c>
    </row>
    <row r="60" spans="1:23" s="10" customFormat="1" ht="14.5" hidden="1" x14ac:dyDescent="0.35">
      <c r="A60" s="36"/>
      <c r="B60" s="17"/>
      <c r="C60" s="34"/>
      <c r="D60" s="34"/>
      <c r="E60" s="34"/>
      <c r="F60" s="17"/>
      <c r="G60" s="17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77"/>
    </row>
    <row r="61" spans="1:23" s="10" customFormat="1" ht="14.5" hidden="1" x14ac:dyDescent="0.35">
      <c r="A61" s="36"/>
      <c r="B61" s="17"/>
      <c r="C61" s="34"/>
      <c r="D61" s="34"/>
      <c r="E61" s="34"/>
      <c r="F61" s="17"/>
      <c r="G61" s="17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77"/>
    </row>
    <row r="62" spans="1:23" s="21" customFormat="1" ht="14.5" x14ac:dyDescent="0.35">
      <c r="A62" s="46"/>
      <c r="B62" s="47"/>
      <c r="C62" s="48"/>
      <c r="D62" s="48"/>
      <c r="E62" s="48"/>
      <c r="F62" s="49"/>
      <c r="G62" s="49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77"/>
    </row>
    <row r="63" spans="1:23" s="10" customFormat="1" ht="14.5" x14ac:dyDescent="0.35">
      <c r="A63" s="20" t="s">
        <v>0</v>
      </c>
      <c r="B63" s="20"/>
      <c r="C63" s="50"/>
      <c r="D63" s="50"/>
      <c r="E63" s="50"/>
      <c r="F63" s="50"/>
      <c r="G63" s="50"/>
      <c r="H63" s="53">
        <f>SUM(H8:H62)</f>
        <v>1562.5000000000002</v>
      </c>
      <c r="I63" s="53">
        <f>SUM(I8:I62)</f>
        <v>689608</v>
      </c>
      <c r="J63" s="53">
        <f>SUM(J7:J21)</f>
        <v>149034</v>
      </c>
      <c r="K63" s="53">
        <f>SUM(K29:K34)</f>
        <v>51555.892949315203</v>
      </c>
      <c r="L63" s="53">
        <f>SUM(L58:L61)</f>
        <v>13889</v>
      </c>
      <c r="M63" s="53">
        <f>SUM(M10:M17)</f>
        <v>131191</v>
      </c>
      <c r="N63" s="53">
        <f>SUM(N37:N38)</f>
        <v>223502</v>
      </c>
      <c r="O63" s="53">
        <f>SUM(O43:O47)</f>
        <v>245786</v>
      </c>
      <c r="P63" s="53">
        <f>SUM(P14:P18)</f>
        <v>1077890</v>
      </c>
      <c r="Q63" s="53">
        <f>SUM(Q49:Q52)</f>
        <v>549.46</v>
      </c>
      <c r="R63" s="53">
        <f>SUM(R41:R61)</f>
        <v>25329.364095742261</v>
      </c>
      <c r="S63" s="53">
        <f>SUM(S29:S33)</f>
        <v>92250</v>
      </c>
      <c r="T63" s="53">
        <f>SUM(T41:T55)</f>
        <v>45000</v>
      </c>
      <c r="U63" s="53">
        <f>SUM(U53:U56)</f>
        <v>3100.5</v>
      </c>
      <c r="V63" s="53">
        <f>SUM(V56:V62)</f>
        <v>1300</v>
      </c>
      <c r="W63" s="77"/>
    </row>
    <row r="64" spans="1:23" s="10" customFormat="1" ht="14.5" x14ac:dyDescent="0.35">
      <c r="B64" s="22"/>
      <c r="C64" s="23"/>
      <c r="D64" s="23"/>
      <c r="E64" s="23"/>
      <c r="F64" s="2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5"/>
    </row>
    <row r="65" spans="1:1" ht="14.5" x14ac:dyDescent="0.35">
      <c r="A65" s="21" t="s">
        <v>15</v>
      </c>
    </row>
    <row r="66" spans="1:1" ht="14.5" hidden="1" x14ac:dyDescent="0.35">
      <c r="A66" s="21" t="s">
        <v>40</v>
      </c>
    </row>
    <row r="67" spans="1:1" ht="14.5" hidden="1" x14ac:dyDescent="0.35">
      <c r="A67" s="22" t="s">
        <v>41</v>
      </c>
    </row>
    <row r="68" spans="1:1" ht="14.5" hidden="1" x14ac:dyDescent="0.35">
      <c r="A68" s="21" t="s">
        <v>50</v>
      </c>
    </row>
    <row r="69" spans="1:1" ht="14.5" hidden="1" x14ac:dyDescent="0.35">
      <c r="A69" s="22" t="s">
        <v>51</v>
      </c>
    </row>
    <row r="70" spans="1:1" ht="14.5" hidden="1" x14ac:dyDescent="0.35">
      <c r="A70" s="21" t="s">
        <v>55</v>
      </c>
    </row>
    <row r="71" spans="1:1" ht="14.5" hidden="1" x14ac:dyDescent="0.35">
      <c r="A71" s="22" t="s">
        <v>56</v>
      </c>
    </row>
    <row r="72" spans="1:1" ht="14.5" hidden="1" x14ac:dyDescent="0.35">
      <c r="A72" s="21" t="s">
        <v>58</v>
      </c>
    </row>
    <row r="73" spans="1:1" ht="14.5" hidden="1" x14ac:dyDescent="0.35">
      <c r="A73" s="22" t="s">
        <v>59</v>
      </c>
    </row>
    <row r="74" spans="1:1" ht="14.5" hidden="1" x14ac:dyDescent="0.35">
      <c r="A74" s="21" t="s">
        <v>67</v>
      </c>
    </row>
    <row r="75" spans="1:1" ht="14.5" hidden="1" x14ac:dyDescent="0.35">
      <c r="A75" s="22" t="s">
        <v>68</v>
      </c>
    </row>
    <row r="76" spans="1:1" ht="14.5" hidden="1" x14ac:dyDescent="0.35">
      <c r="A76" s="21" t="s">
        <v>78</v>
      </c>
    </row>
    <row r="77" spans="1:1" ht="14.5" hidden="1" x14ac:dyDescent="0.35">
      <c r="A77" s="22" t="s">
        <v>75</v>
      </c>
    </row>
    <row r="78" spans="1:1" ht="14.5" hidden="1" x14ac:dyDescent="0.35">
      <c r="A78" s="21" t="s">
        <v>81</v>
      </c>
    </row>
    <row r="79" spans="1:1" ht="14.5" hidden="1" x14ac:dyDescent="0.35">
      <c r="A79" s="22" t="s">
        <v>80</v>
      </c>
    </row>
    <row r="80" spans="1:1" ht="14.5" hidden="1" x14ac:dyDescent="0.35">
      <c r="A80" s="21" t="s">
        <v>91</v>
      </c>
    </row>
    <row r="81" spans="1:1" ht="14.5" hidden="1" x14ac:dyDescent="0.35">
      <c r="A81" s="22" t="s">
        <v>90</v>
      </c>
    </row>
    <row r="82" spans="1:1" ht="14.5" hidden="1" x14ac:dyDescent="0.35">
      <c r="A82" s="21" t="s">
        <v>94</v>
      </c>
    </row>
    <row r="83" spans="1:1" ht="14.5" hidden="1" x14ac:dyDescent="0.35">
      <c r="A83" s="22" t="s">
        <v>93</v>
      </c>
    </row>
    <row r="84" spans="1:1" ht="14.5" hidden="1" x14ac:dyDescent="0.35">
      <c r="A84" s="21" t="s">
        <v>103</v>
      </c>
    </row>
    <row r="85" spans="1:1" ht="14.5" hidden="1" x14ac:dyDescent="0.35">
      <c r="A85" s="22" t="s">
        <v>102</v>
      </c>
    </row>
    <row r="86" spans="1:1" ht="14.5" hidden="1" x14ac:dyDescent="0.35">
      <c r="A86" s="21" t="s">
        <v>110</v>
      </c>
    </row>
    <row r="87" spans="1:1" ht="14.5" hidden="1" x14ac:dyDescent="0.35">
      <c r="A87" s="22" t="s">
        <v>109</v>
      </c>
    </row>
    <row r="88" spans="1:1" ht="14.5" hidden="1" x14ac:dyDescent="0.35">
      <c r="A88" s="21" t="s">
        <v>113</v>
      </c>
    </row>
    <row r="89" spans="1:1" ht="14.5" hidden="1" x14ac:dyDescent="0.35">
      <c r="A89" s="22" t="s">
        <v>112</v>
      </c>
    </row>
    <row r="90" spans="1:1" ht="14.5" hidden="1" x14ac:dyDescent="0.35">
      <c r="A90" s="21" t="s">
        <v>117</v>
      </c>
    </row>
    <row r="91" spans="1:1" ht="14.5" hidden="1" x14ac:dyDescent="0.35">
      <c r="A91" s="22" t="s">
        <v>116</v>
      </c>
    </row>
    <row r="92" spans="1:1" ht="14.5" hidden="1" x14ac:dyDescent="0.35">
      <c r="A92" s="21" t="s">
        <v>127</v>
      </c>
    </row>
    <row r="93" spans="1:1" ht="14.5" hidden="1" x14ac:dyDescent="0.35">
      <c r="A93" s="22" t="s">
        <v>102</v>
      </c>
    </row>
    <row r="94" spans="1:1" ht="14.5" x14ac:dyDescent="0.35">
      <c r="A94" s="21" t="s">
        <v>128</v>
      </c>
    </row>
    <row r="95" spans="1:1" ht="14.5" x14ac:dyDescent="0.35">
      <c r="A95" s="22" t="s">
        <v>102</v>
      </c>
    </row>
    <row r="100" spans="1:1" ht="14.5" x14ac:dyDescent="0.35">
      <c r="A100" s="21" t="s">
        <v>32</v>
      </c>
    </row>
    <row r="101" spans="1:1" ht="14.5" x14ac:dyDescent="0.35">
      <c r="A101" s="69" t="s">
        <v>35</v>
      </c>
    </row>
    <row r="102" spans="1:1" ht="14.5" x14ac:dyDescent="0.35">
      <c r="A102" s="21" t="s">
        <v>33</v>
      </c>
    </row>
    <row r="103" spans="1:1" ht="14.5" x14ac:dyDescent="0.35">
      <c r="A103" s="69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2024-03-13T15:42:56Z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