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9E087552-9944-42A1-BA3D-1CA6F0AD8E0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E" sheetId="2" r:id="rId1"/>
  </sheets>
  <definedNames>
    <definedName name="_xlnm.Print_Area" localSheetId="0">CAPE!$A$1:$H$69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68" i="2" l="1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8" i="2"/>
  <c r="X68" i="2"/>
  <c r="W68" i="2"/>
  <c r="V68" i="2"/>
  <c r="U68" i="2"/>
  <c r="T53" i="2"/>
  <c r="S68" i="2"/>
  <c r="R68" i="2"/>
  <c r="Q68" i="2"/>
  <c r="T68" i="2" l="1"/>
  <c r="P16" i="2"/>
  <c r="P14" i="2"/>
  <c r="O43" i="2"/>
  <c r="O45" i="2"/>
  <c r="N68" i="2"/>
  <c r="M10" i="2"/>
  <c r="L68" i="2"/>
  <c r="K30" i="2"/>
  <c r="J12" i="2"/>
  <c r="I8" i="2"/>
  <c r="I68" i="2" s="1"/>
  <c r="H68" i="2"/>
  <c r="O68" i="2" l="1"/>
  <c r="P68" i="2"/>
  <c r="M68" i="2"/>
  <c r="K68" i="2"/>
  <c r="J68" i="2"/>
</calcChain>
</file>

<file path=xl/sharedStrings.xml><?xml version="1.0" encoding="utf-8"?>
<sst xmlns="http://schemas.openxmlformats.org/spreadsheetml/2006/main" count="240" uniqueCount="146">
  <si>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</si>
  <si>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</si>
  <si>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</si>
  <si>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</si>
  <si>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</si>
  <si>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</si>
  <si>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</si>
  <si>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</si>
  <si>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</si>
  <si>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</si>
  <si>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</si>
  <si>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</si>
  <si>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DVOP</t>
  </si>
  <si>
    <t>4400-3067</t>
  </si>
  <si>
    <t>K103</t>
  </si>
  <si>
    <t xml:space="preserve"> DESCRIPTION:</t>
  </si>
  <si>
    <t>7003-1631</t>
  </si>
  <si>
    <t>7003-1778</t>
  </si>
  <si>
    <t>7003-1630</t>
  </si>
  <si>
    <t>7002-6626</t>
  </si>
  <si>
    <t>K105</t>
  </si>
  <si>
    <t>K107</t>
  </si>
  <si>
    <t>7003-0803</t>
  </si>
  <si>
    <t>K284</t>
  </si>
  <si>
    <t>N/A</t>
  </si>
  <si>
    <t>FAIN #</t>
  </si>
  <si>
    <t>AA-38535-22-55-A-25</t>
  </si>
  <si>
    <t>TA38685-22-55-A-25</t>
  </si>
  <si>
    <t>ES38736-22-55-A-25</t>
  </si>
  <si>
    <t>DV35786-21-55-5-25</t>
  </si>
  <si>
    <t>K102</t>
  </si>
  <si>
    <t>VENDOR CODE</t>
  </si>
  <si>
    <t>UEI #</t>
  </si>
  <si>
    <t>EV7BME4L6TJ7</t>
  </si>
  <si>
    <t>VC6000169120</t>
  </si>
  <si>
    <t>WPP SNAP EXPANSION</t>
  </si>
  <si>
    <t>FY20233067</t>
  </si>
  <si>
    <t>UI-35950-21-60-A-25</t>
  </si>
  <si>
    <t>CT EOL 24CCJTECWP</t>
  </si>
  <si>
    <t>INITIAL AWARD FY24 MAY 31, 2023</t>
  </si>
  <si>
    <t>TO ADD WPP SNAP EXPANSION FUNDS</t>
  </si>
  <si>
    <t>INITIAL AWARD FY24</t>
  </si>
  <si>
    <t>BUDGET #1 FY24</t>
  </si>
  <si>
    <t>JULY 1, 2023-SEPT. 30, 2023</t>
  </si>
  <si>
    <t>CT EOL 24CCJTECWIA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</si>
  <si>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</si>
  <si>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</si>
  <si>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</si>
  <si>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</si>
  <si>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</si>
  <si>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</si>
  <si>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</si>
  <si>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</si>
  <si>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</si>
  <si>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</si>
  <si>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</si>
  <si>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CT EOL 24CCJTECNEGREA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</si>
  <si>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</si>
  <si>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</si>
  <si>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</si>
  <si>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</si>
  <si>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</si>
  <si>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</si>
  <si>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</si>
  <si>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</si>
  <si>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#4 FY24</t>
  </si>
  <si>
    <t>BUDGET #4 FY24 AUGUST 31, 2023</t>
  </si>
  <si>
    <t>TO ADD FY24 VETS FUNDS</t>
  </si>
  <si>
    <t>CT EOL 24CCJTECVETSUI</t>
  </si>
  <si>
    <t>JULY 1,2023-JUNE 30, 2024</t>
  </si>
  <si>
    <t>FVETS2023</t>
  </si>
  <si>
    <t>7002-6628</t>
  </si>
  <si>
    <t>K109</t>
  </si>
  <si>
    <t>BUDGET #5 FY24</t>
  </si>
  <si>
    <t>TO ADD FY24 ADULT FUNDS</t>
  </si>
  <si>
    <t>ADULT</t>
  </si>
  <si>
    <t>FWIAADT24A</t>
  </si>
  <si>
    <t>BUDGET #5 FY24 SEPTEMBER 26, 2023</t>
  </si>
  <si>
    <t>CT EOL 24CCJTECSOSWTF</t>
  </si>
  <si>
    <t>TO ADD FY24 SOS FUNDS</t>
  </si>
  <si>
    <t>BUDGET #6 FY24 SEPTEMBER 27, 2023</t>
  </si>
  <si>
    <t>STATE ONE STOP</t>
  </si>
  <si>
    <t>STOSCC2024</t>
  </si>
  <si>
    <t>BUDGET #6 FY24</t>
  </si>
  <si>
    <t>BUDGET #7 FY24</t>
  </si>
  <si>
    <t>WP 90%</t>
  </si>
  <si>
    <t>FES2024</t>
  </si>
  <si>
    <t>WP 10%</t>
  </si>
  <si>
    <t>17.207</t>
  </si>
  <si>
    <t>TO ADD WP FUNDS</t>
  </si>
  <si>
    <t>BUDGET #7 FY24 DEC 1, 2023</t>
  </si>
  <si>
    <t>BUDGET #8 FY24</t>
  </si>
  <si>
    <t>TO ADD WIOA FUNDS</t>
  </si>
  <si>
    <t>BUDGET #8 FY24 DEC 6, 2023</t>
  </si>
  <si>
    <t>FWIAADT24B</t>
  </si>
  <si>
    <t>FWIADWK24B</t>
  </si>
  <si>
    <t>BUDGET #9 FY24</t>
  </si>
  <si>
    <t>MRC</t>
  </si>
  <si>
    <t>F100VR0023</t>
  </si>
  <si>
    <t>4120-0020</t>
  </si>
  <si>
    <t>K133</t>
  </si>
  <si>
    <t>TO ADD PARTNER FUNDS</t>
  </si>
  <si>
    <t>BUDGET #9 FY24  JANUARY 24, 2024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</si>
  <si>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</si>
  <si>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</si>
  <si>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</si>
  <si>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</si>
  <si>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</si>
  <si>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</si>
  <si>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#10 FY24  FEB. 27, 2024</t>
  </si>
  <si>
    <t>BUDGET #10 FY24</t>
  </si>
  <si>
    <t>TO ADD RESEA FUNDS</t>
  </si>
  <si>
    <t>BUDGET #11 FY24  FEB. 29, 2024</t>
  </si>
  <si>
    <t>BUDGET #11 FY24</t>
  </si>
  <si>
    <t>BUDGET #12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</si>
  <si>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</si>
  <si>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#12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</si>
  <si>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</si>
  <si>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</si>
  <si>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</si>
  <si>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</si>
  <si>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#13 FY24</t>
  </si>
  <si>
    <t xml:space="preserve">DOE INFRASTRUCTURE </t>
  </si>
  <si>
    <t>FV002A2322</t>
  </si>
  <si>
    <t>7038-0107</t>
  </si>
  <si>
    <t>K123</t>
  </si>
  <si>
    <t>BUDGET #13 FY24  MARCH 4, 2024</t>
  </si>
  <si>
    <t>BUDGET #14 FY24  MARCH 13, 2024</t>
  </si>
  <si>
    <t>MA COMMISION FOR THE BLIND</t>
  </si>
  <si>
    <t> FH126A23VR</t>
  </si>
  <si>
    <t>4110-3021</t>
  </si>
  <si>
    <t>K222</t>
  </si>
  <si>
    <t>BUDGET #14 FY24</t>
  </si>
  <si>
    <t>BUDGET #15 FY24</t>
  </si>
  <si>
    <t xml:space="preserve">CENTER FOR WORKFORCE INCLUSION </t>
  </si>
  <si>
    <t>DCSSCSEP24</t>
  </si>
  <si>
    <t>7003-0006</t>
  </si>
  <si>
    <t>K246</t>
  </si>
  <si>
    <t>BUDGET #15 FY24  MAY 6, 2024</t>
  </si>
  <si>
    <t>BUDGET #16 FY24  MAY 23, 2024</t>
  </si>
  <si>
    <t>BUDGET #16 FY24</t>
  </si>
  <si>
    <t>FEBRUARY 17, 2024-JUNE 30, 2024</t>
  </si>
  <si>
    <t>F20243067</t>
  </si>
  <si>
    <t>BUDGET #17 FY24</t>
  </si>
  <si>
    <t>BUDGET #17 FY24 JUNE 25, 2024</t>
  </si>
  <si>
    <t>TO MOVE FUNDS TO FY25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</si>
</sst>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b/>
      <sz val="11"/>
      <color rgb="FFFF0000"/>
      <name val="Book Antiqua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9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8" fillId="0" borderId="1" xfId="0" applyFont="1" applyBorder="1" applyAlignment="1">
      <alignment horizontal="center" vertical="top" readingOrder="1"/>
    </xf>
    <xf numFmtId="44" fontId="8" fillId="0" borderId="1" xfId="1" applyFont="1" applyFill="1" applyBorder="1"/>
    <xf numFmtId="43" fontId="8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2" borderId="10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8" fillId="0" borderId="1" xfId="0" quotePrefix="1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/>
    </xf>
    <xf numFmtId="44" fontId="8" fillId="0" borderId="1" xfId="1" applyFont="1" applyBorder="1"/>
    <xf numFmtId="0" fontId="8" fillId="0" borderId="1" xfId="0" quotePrefix="1" applyFont="1" applyBorder="1" applyAlignment="1">
      <alignment horizontal="center" wrapText="1"/>
    </xf>
    <xf numFmtId="0" fontId="11" fillId="0" borderId="7" xfId="0" applyFont="1" applyBorder="1"/>
    <xf numFmtId="0" fontId="11" fillId="0" borderId="1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0" fontId="8" fillId="0" borderId="7" xfId="0" quotePrefix="1" applyFont="1" applyBorder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15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5" fillId="0" borderId="11" xfId="0" applyFont="1" applyBorder="1" applyAlignment="1">
      <alignment horizontal="center" wrapText="1"/>
    </xf>
    <xf numFmtId="44" fontId="8" fillId="0" borderId="0" xfId="0" applyNumberFormat="1" applyFont="1"/>
    <xf numFmtId="0" fontId="8" fillId="0" borderId="16" xfId="0" applyFont="1" applyBorder="1" applyAlignment="1">
      <alignment horizontal="center"/>
    </xf>
    <xf numFmtId="0" fontId="8" fillId="0" borderId="7" xfId="0" applyFont="1" applyBorder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4"/>
  <sheetViews>
    <sheetView tabSelected="1" topLeftCell="A17" zoomScale="120" zoomScaleNormal="120" workbookViewId="0">
      <selection activeCell="A33" sqref="A33"/>
    </sheetView>
  </sheetViews>
  <sheetFormatPr defaultColWidth="9.1796875" defaultRowHeight="12" x14ac:dyDescent="0.3"/>
  <cols>
    <col min="1" max="1" width="84.1796875" style="3" customWidth="1"/>
    <col min="2" max="2" width="38.453125" style="3" customWidth="1"/>
    <col min="3" max="3" width="18.81640625" style="2" customWidth="1"/>
    <col min="4" max="4" width="12.81640625" style="2" customWidth="1"/>
    <col min="5" max="5" width="11.453125" style="2" customWidth="1"/>
    <col min="6" max="6" width="9.1796875" style="2" customWidth="1"/>
    <col min="7" max="7" width="29.54296875" style="2" customWidth="1"/>
    <col min="8" max="8" width="14" style="2" hidden="1" customWidth="1"/>
    <col min="9" max="15" width="12.90625" style="2" hidden="1" customWidth="1"/>
    <col min="16" max="16" width="14.453125" style="2" hidden="1" customWidth="1"/>
    <col min="17" max="24" width="13.81640625" style="2" hidden="1" customWidth="1"/>
    <col min="25" max="25" width="13.81640625" style="2" customWidth="1"/>
    <col min="26" max="26" width="13.81640625" style="3" hidden="1" customWidth="1"/>
    <col min="27" max="27" width="12.1796875" style="3" bestFit="1" customWidth="1"/>
    <col min="28" max="16384" width="9.1796875" style="3"/>
  </cols>
  <sheetData>
    <row r="1" spans="1:26" ht="20.5" x14ac:dyDescent="0.45">
      <c r="A1" s="3" t="s">
        <v>10</v>
      </c>
      <c r="B1" s="71" t="s">
        <v>9</v>
      </c>
      <c r="C1" s="72"/>
      <c r="D1" s="72"/>
      <c r="E1" s="72"/>
      <c r="F1" s="72"/>
      <c r="G1" s="72"/>
      <c r="H1" s="72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</row>
    <row r="2" spans="1:26" ht="20.5" x14ac:dyDescent="0.45">
      <c r="B2" s="6"/>
      <c r="C2" s="6"/>
      <c r="D2" s="6"/>
      <c r="E2" s="7"/>
      <c r="F2" s="7"/>
      <c r="G2" s="7"/>
    </row>
    <row r="3" spans="1:26" ht="20.5" x14ac:dyDescent="0.45">
      <c r="A3" s="4" t="s">
        <v>11</v>
      </c>
      <c r="B3" s="6" t="s">
        <v>7</v>
      </c>
      <c r="C3" s="1"/>
    </row>
    <row r="4" spans="1:26" ht="21" thickBot="1" x14ac:dyDescent="0.5">
      <c r="A4" s="4"/>
      <c r="B4" s="5"/>
      <c r="C4" s="1"/>
    </row>
    <row r="5" spans="1:26" s="10" customFormat="1" ht="29.5" thickBot="1" x14ac:dyDescent="0.4">
      <c r="A5" s="37"/>
      <c r="B5" s="30" t="s">
        <v>2</v>
      </c>
      <c r="C5" s="30" t="s">
        <v>3</v>
      </c>
      <c r="D5" s="30" t="s">
        <v>4</v>
      </c>
      <c r="E5" s="30" t="s">
        <v>5</v>
      </c>
      <c r="F5" s="30" t="s">
        <v>1</v>
      </c>
      <c r="G5" s="52" t="s">
        <v>25</v>
      </c>
      <c r="H5" s="30" t="s">
        <v>41</v>
      </c>
      <c r="I5" s="52" t="s">
        <v>42</v>
      </c>
      <c r="J5" s="52" t="s">
        <v>51</v>
      </c>
      <c r="K5" s="52" t="s">
        <v>64</v>
      </c>
      <c r="L5" s="52" t="s">
        <v>65</v>
      </c>
      <c r="M5" s="52" t="s">
        <v>73</v>
      </c>
      <c r="N5" s="52" t="s">
        <v>83</v>
      </c>
      <c r="O5" s="52" t="s">
        <v>84</v>
      </c>
      <c r="P5" s="52" t="s">
        <v>91</v>
      </c>
      <c r="Q5" s="52" t="s">
        <v>96</v>
      </c>
      <c r="R5" s="52" t="s">
        <v>110</v>
      </c>
      <c r="S5" s="52" t="s">
        <v>113</v>
      </c>
      <c r="T5" s="52" t="s">
        <v>114</v>
      </c>
      <c r="U5" s="52" t="s">
        <v>121</v>
      </c>
      <c r="V5" s="52" t="s">
        <v>132</v>
      </c>
      <c r="W5" s="52" t="s">
        <v>133</v>
      </c>
      <c r="X5" s="52" t="s">
        <v>140</v>
      </c>
      <c r="Y5" s="52" t="s">
        <v>143</v>
      </c>
      <c r="Z5" s="9" t="s">
        <v>6</v>
      </c>
    </row>
    <row r="6" spans="1:26" s="10" customFormat="1" ht="14.5" x14ac:dyDescent="0.35">
      <c r="A6" s="36" t="s">
        <v>8</v>
      </c>
      <c r="B6" s="25"/>
      <c r="C6" s="26"/>
      <c r="D6" s="26"/>
      <c r="E6" s="27"/>
      <c r="F6" s="28"/>
      <c r="G6" s="28"/>
      <c r="H6" s="28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29"/>
    </row>
    <row r="7" spans="1:26" s="10" customFormat="1" ht="14.5" x14ac:dyDescent="0.35">
      <c r="A7" s="15" t="s">
        <v>44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6"/>
    </row>
    <row r="8" spans="1:26" s="20" customFormat="1" ht="14.5" x14ac:dyDescent="0.35">
      <c r="A8" s="54" t="s">
        <v>45</v>
      </c>
      <c r="B8" s="60" t="s">
        <v>46</v>
      </c>
      <c r="C8" s="45" t="s">
        <v>47</v>
      </c>
      <c r="D8" s="15" t="s">
        <v>16</v>
      </c>
      <c r="E8" s="15">
        <v>6501</v>
      </c>
      <c r="F8" s="17">
        <v>17.259</v>
      </c>
      <c r="G8" s="77" t="s">
        <v>26</v>
      </c>
      <c r="H8" s="43"/>
      <c r="I8" s="43">
        <f>689608-1</f>
        <v>689607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>
        <v>-397055.37</v>
      </c>
      <c r="Z8" s="16">
        <f>SUM(H8:Y8)</f>
        <v>292551.63</v>
      </c>
    </row>
    <row r="9" spans="1:26" s="20" customFormat="1" ht="14.5" x14ac:dyDescent="0.35">
      <c r="A9" s="54" t="s">
        <v>45</v>
      </c>
      <c r="B9" s="17" t="s">
        <v>48</v>
      </c>
      <c r="C9" s="45" t="s">
        <v>47</v>
      </c>
      <c r="D9" s="15" t="s">
        <v>16</v>
      </c>
      <c r="E9" s="15">
        <v>6501</v>
      </c>
      <c r="F9" s="17">
        <v>17.259</v>
      </c>
      <c r="G9" s="77" t="s">
        <v>26</v>
      </c>
      <c r="H9" s="43"/>
      <c r="I9" s="43">
        <v>1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>
        <v>397055.37</v>
      </c>
      <c r="Z9" s="16">
        <f t="shared" ref="Z9:Z67" si="0">SUM(H9:Y9)</f>
        <v>397056.37</v>
      </c>
    </row>
    <row r="10" spans="1:26" s="20" customFormat="1" ht="14.5" hidden="1" x14ac:dyDescent="0.35">
      <c r="A10" s="19" t="s">
        <v>75</v>
      </c>
      <c r="B10" s="60" t="s">
        <v>46</v>
      </c>
      <c r="C10" s="15" t="s">
        <v>76</v>
      </c>
      <c r="D10" s="15" t="s">
        <v>18</v>
      </c>
      <c r="E10" s="15">
        <v>6502</v>
      </c>
      <c r="F10" s="15">
        <v>17.257999999999999</v>
      </c>
      <c r="G10" s="77" t="s">
        <v>26</v>
      </c>
      <c r="H10" s="43"/>
      <c r="I10" s="43"/>
      <c r="J10" s="43"/>
      <c r="K10" s="43"/>
      <c r="L10" s="43"/>
      <c r="M10" s="43">
        <f>131191-1</f>
        <v>131190</v>
      </c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16">
        <f t="shared" si="0"/>
        <v>131190</v>
      </c>
    </row>
    <row r="11" spans="1:26" s="20" customFormat="1" ht="14.5" hidden="1" x14ac:dyDescent="0.35">
      <c r="A11" s="19" t="s">
        <v>75</v>
      </c>
      <c r="B11" s="17" t="s">
        <v>48</v>
      </c>
      <c r="C11" s="15" t="s">
        <v>76</v>
      </c>
      <c r="D11" s="15" t="s">
        <v>18</v>
      </c>
      <c r="E11" s="15">
        <v>6502</v>
      </c>
      <c r="F11" s="15">
        <v>17.257999999999999</v>
      </c>
      <c r="G11" s="77" t="s">
        <v>26</v>
      </c>
      <c r="H11" s="43"/>
      <c r="I11" s="43"/>
      <c r="J11" s="43"/>
      <c r="K11" s="43"/>
      <c r="L11" s="43"/>
      <c r="M11" s="43">
        <v>1</v>
      </c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16">
        <f t="shared" si="0"/>
        <v>1</v>
      </c>
    </row>
    <row r="12" spans="1:26" s="20" customFormat="1" ht="14.5" hidden="1" x14ac:dyDescent="0.35">
      <c r="A12" s="32" t="s">
        <v>52</v>
      </c>
      <c r="B12" s="60" t="s">
        <v>46</v>
      </c>
      <c r="C12" s="84" t="s">
        <v>53</v>
      </c>
      <c r="D12" s="15" t="s">
        <v>17</v>
      </c>
      <c r="E12" s="15">
        <v>6503</v>
      </c>
      <c r="F12" s="15">
        <v>17.277999999999999</v>
      </c>
      <c r="G12" s="77" t="s">
        <v>26</v>
      </c>
      <c r="H12" s="43"/>
      <c r="I12" s="43"/>
      <c r="J12" s="43">
        <f>149034-1</f>
        <v>149033</v>
      </c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16">
        <f t="shared" si="0"/>
        <v>149033</v>
      </c>
    </row>
    <row r="13" spans="1:26" s="20" customFormat="1" ht="14.5" hidden="1" x14ac:dyDescent="0.35">
      <c r="A13" s="32" t="s">
        <v>52</v>
      </c>
      <c r="B13" s="17" t="s">
        <v>48</v>
      </c>
      <c r="C13" s="84" t="s">
        <v>53</v>
      </c>
      <c r="D13" s="15" t="s">
        <v>17</v>
      </c>
      <c r="E13" s="15">
        <v>6503</v>
      </c>
      <c r="F13" s="15">
        <v>17.277999999999999</v>
      </c>
      <c r="G13" s="77" t="s">
        <v>26</v>
      </c>
      <c r="H13" s="43"/>
      <c r="I13" s="43"/>
      <c r="J13" s="43">
        <v>1</v>
      </c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16">
        <f t="shared" si="0"/>
        <v>1</v>
      </c>
    </row>
    <row r="14" spans="1:26" s="20" customFormat="1" ht="14.5" x14ac:dyDescent="0.35">
      <c r="A14" s="19" t="s">
        <v>75</v>
      </c>
      <c r="B14" s="63" t="s">
        <v>46</v>
      </c>
      <c r="C14" s="15" t="s">
        <v>94</v>
      </c>
      <c r="D14" s="15" t="s">
        <v>18</v>
      </c>
      <c r="E14" s="15">
        <v>6502</v>
      </c>
      <c r="F14" s="15">
        <v>17.257999999999999</v>
      </c>
      <c r="G14" s="85" t="s">
        <v>26</v>
      </c>
      <c r="H14" s="43"/>
      <c r="I14" s="43"/>
      <c r="J14" s="43"/>
      <c r="K14" s="43"/>
      <c r="L14" s="43"/>
      <c r="M14" s="43"/>
      <c r="N14" s="43"/>
      <c r="O14" s="43"/>
      <c r="P14" s="43">
        <f>535852-1</f>
        <v>535851</v>
      </c>
      <c r="Q14" s="43"/>
      <c r="R14" s="43"/>
      <c r="S14" s="43"/>
      <c r="T14" s="43"/>
      <c r="U14" s="43"/>
      <c r="V14" s="43"/>
      <c r="W14" s="43"/>
      <c r="X14" s="43"/>
      <c r="Y14" s="43">
        <v>-265925.11</v>
      </c>
      <c r="Z14" s="16">
        <f t="shared" si="0"/>
        <v>269925.89</v>
      </c>
    </row>
    <row r="15" spans="1:26" s="20" customFormat="1" ht="14.5" x14ac:dyDescent="0.35">
      <c r="A15" s="19" t="s">
        <v>75</v>
      </c>
      <c r="B15" s="17" t="s">
        <v>48</v>
      </c>
      <c r="C15" s="15" t="s">
        <v>94</v>
      </c>
      <c r="D15" s="15" t="s">
        <v>18</v>
      </c>
      <c r="E15" s="15">
        <v>6502</v>
      </c>
      <c r="F15" s="15">
        <v>17.257999999999999</v>
      </c>
      <c r="G15" s="85" t="s">
        <v>26</v>
      </c>
      <c r="H15" s="48"/>
      <c r="I15" s="48"/>
      <c r="J15" s="48"/>
      <c r="K15" s="48"/>
      <c r="L15" s="48"/>
      <c r="M15" s="48"/>
      <c r="N15" s="48"/>
      <c r="O15" s="48"/>
      <c r="P15" s="62">
        <v>1</v>
      </c>
      <c r="Q15" s="62"/>
      <c r="R15" s="62"/>
      <c r="S15" s="62"/>
      <c r="T15" s="62"/>
      <c r="U15" s="62"/>
      <c r="V15" s="62"/>
      <c r="W15" s="62"/>
      <c r="X15" s="62"/>
      <c r="Y15" s="62">
        <v>265925.11</v>
      </c>
      <c r="Z15" s="16">
        <f t="shared" si="0"/>
        <v>265926.11</v>
      </c>
    </row>
    <row r="16" spans="1:26" s="20" customFormat="1" ht="14.5" x14ac:dyDescent="0.35">
      <c r="A16" s="32" t="s">
        <v>52</v>
      </c>
      <c r="B16" s="63" t="s">
        <v>46</v>
      </c>
      <c r="C16" s="45" t="s">
        <v>95</v>
      </c>
      <c r="D16" s="15" t="s">
        <v>17</v>
      </c>
      <c r="E16" s="15">
        <v>6503</v>
      </c>
      <c r="F16" s="15">
        <v>17.277999999999999</v>
      </c>
      <c r="G16" s="85" t="s">
        <v>26</v>
      </c>
      <c r="H16" s="48"/>
      <c r="I16" s="48"/>
      <c r="J16" s="48"/>
      <c r="K16" s="48"/>
      <c r="L16" s="48"/>
      <c r="M16" s="48"/>
      <c r="N16" s="48"/>
      <c r="O16" s="48"/>
      <c r="P16" s="62">
        <f>542038-1</f>
        <v>542037</v>
      </c>
      <c r="Q16" s="62"/>
      <c r="R16" s="62"/>
      <c r="S16" s="62"/>
      <c r="T16" s="62"/>
      <c r="U16" s="62"/>
      <c r="V16" s="62"/>
      <c r="W16" s="62"/>
      <c r="X16" s="62"/>
      <c r="Y16" s="62">
        <v>-309948.37</v>
      </c>
      <c r="Z16" s="16">
        <f t="shared" si="0"/>
        <v>232088.63</v>
      </c>
    </row>
    <row r="17" spans="1:27" s="20" customFormat="1" ht="14.5" x14ac:dyDescent="0.35">
      <c r="A17" s="32" t="s">
        <v>52</v>
      </c>
      <c r="B17" s="17" t="s">
        <v>48</v>
      </c>
      <c r="C17" s="45" t="s">
        <v>95</v>
      </c>
      <c r="D17" s="15" t="s">
        <v>17</v>
      </c>
      <c r="E17" s="15">
        <v>6503</v>
      </c>
      <c r="F17" s="15">
        <v>17.277999999999999</v>
      </c>
      <c r="G17" s="85" t="s">
        <v>26</v>
      </c>
      <c r="H17" s="48"/>
      <c r="I17" s="48"/>
      <c r="J17" s="48"/>
      <c r="K17" s="48"/>
      <c r="L17" s="48"/>
      <c r="M17" s="48"/>
      <c r="N17" s="48"/>
      <c r="O17" s="48"/>
      <c r="P17" s="62">
        <v>1</v>
      </c>
      <c r="Q17" s="62"/>
      <c r="R17" s="62"/>
      <c r="S17" s="62"/>
      <c r="T17" s="62"/>
      <c r="U17" s="62"/>
      <c r="V17" s="62"/>
      <c r="W17" s="62"/>
      <c r="X17" s="62"/>
      <c r="Y17" s="62">
        <v>309948.37</v>
      </c>
      <c r="Z17" s="16">
        <f t="shared" si="0"/>
        <v>309949.37</v>
      </c>
      <c r="AA17" s="86"/>
    </row>
    <row r="18" spans="1:27" s="20" customFormat="1" ht="14.5" x14ac:dyDescent="0.35">
      <c r="A18" s="32"/>
      <c r="B18" s="17"/>
      <c r="C18" s="15"/>
      <c r="D18" s="15"/>
      <c r="E18" s="15"/>
      <c r="F18" s="15"/>
      <c r="G18" s="85"/>
      <c r="H18" s="48"/>
      <c r="I18" s="48"/>
      <c r="J18" s="48"/>
      <c r="K18" s="48"/>
      <c r="L18" s="48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16">
        <f t="shared" si="0"/>
        <v>0</v>
      </c>
      <c r="AA18" s="86"/>
    </row>
    <row r="19" spans="1:27" s="20" customFormat="1" ht="14.5" hidden="1" x14ac:dyDescent="0.35">
      <c r="A19" s="32"/>
      <c r="B19" s="17"/>
      <c r="C19" s="15"/>
      <c r="D19" s="15"/>
      <c r="E19" s="15"/>
      <c r="F19" s="15"/>
      <c r="G19" s="85"/>
      <c r="H19" s="48"/>
      <c r="I19" s="48"/>
      <c r="J19" s="48"/>
      <c r="K19" s="48"/>
      <c r="L19" s="48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16">
        <f t="shared" si="0"/>
        <v>0</v>
      </c>
      <c r="AA19" s="86"/>
    </row>
    <row r="20" spans="1:27" s="20" customFormat="1" ht="14.5" hidden="1" x14ac:dyDescent="0.35">
      <c r="A20" s="41"/>
      <c r="B20" s="17"/>
      <c r="C20" s="31"/>
      <c r="D20" s="15"/>
      <c r="E20" s="47"/>
      <c r="F20" s="15"/>
      <c r="G20" s="15"/>
      <c r="H20" s="48"/>
      <c r="I20" s="48"/>
      <c r="J20" s="48"/>
      <c r="K20" s="48"/>
      <c r="L20" s="48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16">
        <f t="shared" si="0"/>
        <v>0</v>
      </c>
    </row>
    <row r="21" spans="1:27" s="20" customFormat="1" ht="14.5" hidden="1" x14ac:dyDescent="0.35">
      <c r="A21" s="19"/>
      <c r="B21" s="17"/>
      <c r="C21" s="42"/>
      <c r="D21" s="15"/>
      <c r="E21" s="15"/>
      <c r="F21" s="15"/>
      <c r="G21" s="15"/>
      <c r="H21" s="18"/>
      <c r="I21" s="18"/>
      <c r="J21" s="18"/>
      <c r="K21" s="18"/>
      <c r="L21" s="18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16">
        <f t="shared" si="0"/>
        <v>0</v>
      </c>
    </row>
    <row r="22" spans="1:27" s="20" customFormat="1" ht="14.5" hidden="1" x14ac:dyDescent="0.35">
      <c r="A22" s="8"/>
      <c r="B22" s="17"/>
      <c r="C22" s="33"/>
      <c r="D22" s="33"/>
      <c r="E22" s="34"/>
      <c r="F22" s="15"/>
      <c r="G22" s="15"/>
      <c r="H22" s="15"/>
      <c r="I22" s="15"/>
      <c r="J22" s="15"/>
      <c r="K22" s="15"/>
      <c r="L22" s="15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16">
        <f t="shared" si="0"/>
        <v>0</v>
      </c>
    </row>
    <row r="23" spans="1:27" s="20" customFormat="1" ht="14.5" hidden="1" x14ac:dyDescent="0.35">
      <c r="A23" s="15"/>
      <c r="B23" s="17"/>
      <c r="C23" s="33"/>
      <c r="D23" s="33"/>
      <c r="E23" s="34"/>
      <c r="F23" s="15"/>
      <c r="G23" s="15"/>
      <c r="H23" s="15"/>
      <c r="I23" s="15"/>
      <c r="J23" s="15"/>
      <c r="K23" s="15"/>
      <c r="L23" s="15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16">
        <f t="shared" si="0"/>
        <v>0</v>
      </c>
    </row>
    <row r="24" spans="1:27" s="20" customFormat="1" ht="14.5" hidden="1" x14ac:dyDescent="0.35">
      <c r="A24" s="32"/>
      <c r="B24" s="17"/>
      <c r="C24" s="57"/>
      <c r="D24" s="45"/>
      <c r="E24" s="45" t="s">
        <v>30</v>
      </c>
      <c r="F24" s="15">
        <v>17.245000000000001</v>
      </c>
      <c r="G24" s="45" t="s">
        <v>27</v>
      </c>
      <c r="H24" s="18"/>
      <c r="I24" s="18"/>
      <c r="J24" s="18"/>
      <c r="K24" s="18"/>
      <c r="L24" s="18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16">
        <f t="shared" si="0"/>
        <v>0</v>
      </c>
    </row>
    <row r="25" spans="1:27" s="20" customFormat="1" ht="14.5" hidden="1" x14ac:dyDescent="0.35">
      <c r="A25" s="32"/>
      <c r="B25" s="17"/>
      <c r="C25" s="57"/>
      <c r="D25" s="45"/>
      <c r="E25" s="45" t="s">
        <v>30</v>
      </c>
      <c r="F25" s="15">
        <v>17.245000000000001</v>
      </c>
      <c r="G25" s="45" t="s">
        <v>27</v>
      </c>
      <c r="H25" s="18"/>
      <c r="I25" s="18"/>
      <c r="J25" s="18"/>
      <c r="K25" s="18"/>
      <c r="L25" s="18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16">
        <f t="shared" si="0"/>
        <v>0</v>
      </c>
    </row>
    <row r="26" spans="1:27" s="20" customFormat="1" ht="14.5" hidden="1" x14ac:dyDescent="0.35">
      <c r="A26" s="32"/>
      <c r="B26" s="17"/>
      <c r="C26" s="15"/>
      <c r="D26" s="15"/>
      <c r="E26" s="15"/>
      <c r="F26" s="15"/>
      <c r="G26" s="15"/>
      <c r="H26" s="18"/>
      <c r="I26" s="18"/>
      <c r="J26" s="18"/>
      <c r="K26" s="18"/>
      <c r="L26" s="18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16">
        <f t="shared" si="0"/>
        <v>0</v>
      </c>
    </row>
    <row r="27" spans="1:27" s="20" customFormat="1" ht="14.5" x14ac:dyDescent="0.35">
      <c r="A27" s="32"/>
      <c r="B27" s="17"/>
      <c r="C27" s="15"/>
      <c r="D27" s="15"/>
      <c r="E27" s="15"/>
      <c r="F27" s="15"/>
      <c r="G27" s="15"/>
      <c r="H27" s="18"/>
      <c r="I27" s="18"/>
      <c r="J27" s="18"/>
      <c r="K27" s="18"/>
      <c r="L27" s="18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16">
        <f t="shared" si="0"/>
        <v>0</v>
      </c>
    </row>
    <row r="28" spans="1:27" s="20" customFormat="1" ht="14.5" x14ac:dyDescent="0.35">
      <c r="A28" s="8" t="s">
        <v>8</v>
      </c>
      <c r="B28" s="17"/>
      <c r="C28" s="15"/>
      <c r="D28" s="15"/>
      <c r="E28" s="15"/>
      <c r="F28" s="15"/>
      <c r="G28" s="15"/>
      <c r="H28" s="18"/>
      <c r="I28" s="18"/>
      <c r="J28" s="18"/>
      <c r="K28" s="18"/>
      <c r="L28" s="18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16">
        <f t="shared" si="0"/>
        <v>0</v>
      </c>
    </row>
    <row r="29" spans="1:27" s="20" customFormat="1" ht="14.5" x14ac:dyDescent="0.35">
      <c r="A29" s="15" t="s">
        <v>56</v>
      </c>
      <c r="B29" s="17"/>
      <c r="C29" s="15"/>
      <c r="D29" s="15"/>
      <c r="E29" s="15"/>
      <c r="F29" s="15"/>
      <c r="G29" s="15"/>
      <c r="H29" s="18"/>
      <c r="I29" s="18"/>
      <c r="J29" s="18"/>
      <c r="K29" s="18"/>
      <c r="L29" s="18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16">
        <f t="shared" si="0"/>
        <v>0</v>
      </c>
    </row>
    <row r="30" spans="1:27" s="20" customFormat="1" ht="14.5" x14ac:dyDescent="0.35">
      <c r="A30" s="53" t="s">
        <v>59</v>
      </c>
      <c r="B30" s="60" t="s">
        <v>46</v>
      </c>
      <c r="C30" s="15" t="s">
        <v>60</v>
      </c>
      <c r="D30" s="15" t="s">
        <v>61</v>
      </c>
      <c r="E30" s="15" t="s">
        <v>62</v>
      </c>
      <c r="F30" s="15">
        <v>17.225000000000001</v>
      </c>
      <c r="G30" s="85" t="s">
        <v>37</v>
      </c>
      <c r="H30" s="18"/>
      <c r="I30" s="18"/>
      <c r="J30" s="18"/>
      <c r="K30" s="61">
        <f>51555.8929493152-1</f>
        <v>51554.892949315203</v>
      </c>
      <c r="L30" s="61"/>
      <c r="M30" s="61"/>
      <c r="N30" s="61"/>
      <c r="O30" s="61"/>
      <c r="P30" s="61"/>
      <c r="Q30" s="61"/>
      <c r="R30" s="61"/>
      <c r="S30" s="61">
        <v>92250</v>
      </c>
      <c r="T30" s="61"/>
      <c r="U30" s="61"/>
      <c r="V30" s="61"/>
      <c r="W30" s="61"/>
      <c r="X30" s="61"/>
      <c r="Y30" s="61">
        <v>-14511.15</v>
      </c>
      <c r="Z30" s="16">
        <f t="shared" si="0"/>
        <v>129293.7429493152</v>
      </c>
    </row>
    <row r="31" spans="1:27" s="20" customFormat="1" ht="14.5" x14ac:dyDescent="0.35">
      <c r="A31" s="53" t="s">
        <v>59</v>
      </c>
      <c r="B31" s="17" t="s">
        <v>63</v>
      </c>
      <c r="C31" s="15" t="s">
        <v>60</v>
      </c>
      <c r="D31" s="15" t="s">
        <v>61</v>
      </c>
      <c r="E31" s="15" t="s">
        <v>62</v>
      </c>
      <c r="F31" s="15">
        <v>17.225000000000001</v>
      </c>
      <c r="G31" s="85" t="s">
        <v>37</v>
      </c>
      <c r="H31" s="18"/>
      <c r="I31" s="18"/>
      <c r="J31" s="18"/>
      <c r="K31" s="61">
        <v>1</v>
      </c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>
        <v>14511.150000000009</v>
      </c>
      <c r="Z31" s="16">
        <f t="shared" si="0"/>
        <v>14512.150000000009</v>
      </c>
    </row>
    <row r="32" spans="1:27" s="20" customFormat="1" ht="14.5" x14ac:dyDescent="0.35">
      <c r="A32" s="48"/>
      <c r="B32" s="17"/>
      <c r="C32" s="15"/>
      <c r="D32" s="15"/>
      <c r="E32" s="15"/>
      <c r="F32" s="15"/>
      <c r="G32" s="15"/>
      <c r="H32" s="18"/>
      <c r="I32" s="18"/>
      <c r="J32" s="18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16">
        <f t="shared" si="0"/>
        <v>0</v>
      </c>
      <c r="AA32" s="86"/>
    </row>
    <row r="33" spans="1:26" s="20" customFormat="1" ht="14.5" x14ac:dyDescent="0.35">
      <c r="A33" s="19"/>
      <c r="B33" s="17"/>
      <c r="C33" s="15"/>
      <c r="D33" s="15"/>
      <c r="E33" s="15"/>
      <c r="F33" s="15"/>
      <c r="G33" s="15"/>
      <c r="H33" s="18"/>
      <c r="I33" s="18"/>
      <c r="J33" s="18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16">
        <f t="shared" si="0"/>
        <v>0</v>
      </c>
    </row>
    <row r="34" spans="1:26" s="20" customFormat="1" ht="14.5" hidden="1" x14ac:dyDescent="0.35">
      <c r="A34" s="32"/>
      <c r="B34" s="17"/>
      <c r="C34" s="33"/>
      <c r="D34" s="33"/>
      <c r="E34" s="34"/>
      <c r="F34" s="15"/>
      <c r="G34" s="15"/>
      <c r="H34" s="18"/>
      <c r="I34" s="18"/>
      <c r="J34" s="18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16">
        <f t="shared" si="0"/>
        <v>0</v>
      </c>
    </row>
    <row r="35" spans="1:26" s="20" customFormat="1" ht="14.5" hidden="1" x14ac:dyDescent="0.35">
      <c r="A35" s="8"/>
      <c r="B35" s="17"/>
      <c r="C35" s="33"/>
      <c r="D35" s="33"/>
      <c r="E35" s="34"/>
      <c r="F35" s="15"/>
      <c r="G35" s="15"/>
      <c r="H35" s="18"/>
      <c r="I35" s="18"/>
      <c r="J35" s="18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16">
        <f t="shared" si="0"/>
        <v>0</v>
      </c>
    </row>
    <row r="36" spans="1:26" s="20" customFormat="1" ht="14.5" hidden="1" x14ac:dyDescent="0.35">
      <c r="A36" s="15" t="s">
        <v>78</v>
      </c>
      <c r="B36" s="17"/>
      <c r="C36" s="15"/>
      <c r="D36" s="15"/>
      <c r="E36" s="15"/>
      <c r="F36" s="15"/>
      <c r="G36" s="15"/>
      <c r="H36" s="18"/>
      <c r="I36" s="18"/>
      <c r="J36" s="18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16">
        <f t="shared" si="0"/>
        <v>0</v>
      </c>
    </row>
    <row r="37" spans="1:26" s="20" customFormat="1" ht="15" hidden="1" thickBot="1" x14ac:dyDescent="0.4">
      <c r="A37" s="35" t="s">
        <v>81</v>
      </c>
      <c r="B37" s="60" t="s">
        <v>46</v>
      </c>
      <c r="C37" s="55" t="s">
        <v>82</v>
      </c>
      <c r="D37" s="56" t="s">
        <v>22</v>
      </c>
      <c r="E37" s="56" t="s">
        <v>23</v>
      </c>
      <c r="F37" s="17" t="s">
        <v>24</v>
      </c>
      <c r="G37" s="17"/>
      <c r="H37" s="18"/>
      <c r="I37" s="18"/>
      <c r="J37" s="18"/>
      <c r="K37" s="61"/>
      <c r="L37" s="61"/>
      <c r="M37" s="61"/>
      <c r="N37" s="61">
        <v>223502</v>
      </c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16">
        <f t="shared" si="0"/>
        <v>223502</v>
      </c>
    </row>
    <row r="38" spans="1:26" s="20" customFormat="1" ht="14.5" x14ac:dyDescent="0.35">
      <c r="A38" s="35"/>
      <c r="B38" s="17"/>
      <c r="C38" s="15"/>
      <c r="D38" s="15"/>
      <c r="E38" s="15"/>
      <c r="F38" s="17"/>
      <c r="G38" s="17"/>
      <c r="H38" s="18"/>
      <c r="I38" s="18"/>
      <c r="J38" s="18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16">
        <f t="shared" si="0"/>
        <v>0</v>
      </c>
    </row>
    <row r="39" spans="1:26" s="20" customFormat="1" ht="14.5" x14ac:dyDescent="0.35">
      <c r="A39" s="35"/>
      <c r="B39" s="17"/>
      <c r="C39" s="33"/>
      <c r="D39" s="33"/>
      <c r="E39" s="33"/>
      <c r="F39" s="17"/>
      <c r="G39" s="17"/>
      <c r="H39" s="18"/>
      <c r="I39" s="18"/>
      <c r="J39" s="18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16">
        <f t="shared" si="0"/>
        <v>0</v>
      </c>
    </row>
    <row r="40" spans="1:26" s="20" customFormat="1" ht="14.5" x14ac:dyDescent="0.35">
      <c r="A40" s="8" t="s">
        <v>8</v>
      </c>
      <c r="B40" s="17"/>
      <c r="C40" s="33"/>
      <c r="D40" s="33"/>
      <c r="E40" s="33"/>
      <c r="F40" s="17"/>
      <c r="G40" s="17"/>
      <c r="H40" s="18"/>
      <c r="I40" s="18"/>
      <c r="J40" s="18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16">
        <f t="shared" si="0"/>
        <v>0</v>
      </c>
    </row>
    <row r="41" spans="1:26" s="20" customFormat="1" ht="14.5" x14ac:dyDescent="0.35">
      <c r="A41" s="15" t="s">
        <v>38</v>
      </c>
      <c r="B41" s="17"/>
      <c r="C41" s="33"/>
      <c r="D41" s="73"/>
      <c r="E41" s="33"/>
      <c r="F41" s="17"/>
      <c r="G41" s="17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16">
        <f t="shared" si="0"/>
        <v>0</v>
      </c>
    </row>
    <row r="42" spans="1:26" s="20" customFormat="1" ht="14.5" x14ac:dyDescent="0.35">
      <c r="A42" s="32"/>
      <c r="B42" s="17"/>
      <c r="C42" s="15"/>
      <c r="D42" s="74"/>
      <c r="E42" s="15"/>
      <c r="F42" s="17"/>
      <c r="G42" s="85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16">
        <f t="shared" si="0"/>
        <v>0</v>
      </c>
    </row>
    <row r="43" spans="1:26" s="20" customFormat="1" ht="14.5" x14ac:dyDescent="0.35">
      <c r="A43" s="19" t="s">
        <v>85</v>
      </c>
      <c r="B43" s="17" t="s">
        <v>46</v>
      </c>
      <c r="C43" s="15" t="s">
        <v>86</v>
      </c>
      <c r="D43" s="74" t="s">
        <v>19</v>
      </c>
      <c r="E43" s="15" t="s">
        <v>20</v>
      </c>
      <c r="F43" s="17">
        <v>17.207000000000001</v>
      </c>
      <c r="G43" s="45" t="s">
        <v>28</v>
      </c>
      <c r="H43" s="46"/>
      <c r="I43" s="46"/>
      <c r="J43" s="46"/>
      <c r="K43" s="46"/>
      <c r="L43" s="46"/>
      <c r="M43" s="46"/>
      <c r="N43" s="46"/>
      <c r="O43" s="46">
        <f>212045-1</f>
        <v>212044</v>
      </c>
      <c r="P43" s="46"/>
      <c r="Q43" s="46"/>
      <c r="R43" s="46"/>
      <c r="S43" s="46"/>
      <c r="T43" s="46"/>
      <c r="U43" s="46"/>
      <c r="V43" s="46"/>
      <c r="W43" s="46"/>
      <c r="X43" s="46"/>
      <c r="Y43" s="46">
        <v>-69857.62</v>
      </c>
      <c r="Z43" s="16">
        <f t="shared" si="0"/>
        <v>142186.38</v>
      </c>
    </row>
    <row r="44" spans="1:26" s="20" customFormat="1" ht="14.5" x14ac:dyDescent="0.35">
      <c r="A44" s="19" t="s">
        <v>85</v>
      </c>
      <c r="B44" s="17" t="s">
        <v>48</v>
      </c>
      <c r="C44" s="15" t="s">
        <v>86</v>
      </c>
      <c r="D44" s="74" t="s">
        <v>19</v>
      </c>
      <c r="E44" s="15" t="s">
        <v>20</v>
      </c>
      <c r="F44" s="17">
        <v>17.207000000000001</v>
      </c>
      <c r="G44" s="45" t="s">
        <v>28</v>
      </c>
      <c r="H44" s="46"/>
      <c r="I44" s="46"/>
      <c r="J44" s="46"/>
      <c r="K44" s="46"/>
      <c r="L44" s="46"/>
      <c r="M44" s="46"/>
      <c r="N44" s="46"/>
      <c r="O44" s="46">
        <v>1</v>
      </c>
      <c r="P44" s="46"/>
      <c r="Q44" s="46"/>
      <c r="R44" s="46"/>
      <c r="S44" s="46"/>
      <c r="T44" s="46"/>
      <c r="U44" s="46"/>
      <c r="V44" s="46"/>
      <c r="W44" s="46"/>
      <c r="X44" s="46"/>
      <c r="Y44" s="46">
        <v>69857.62</v>
      </c>
      <c r="Z44" s="16">
        <f t="shared" si="0"/>
        <v>69858.62</v>
      </c>
    </row>
    <row r="45" spans="1:26" s="20" customFormat="1" ht="14.5" x14ac:dyDescent="0.35">
      <c r="A45" s="19" t="s">
        <v>87</v>
      </c>
      <c r="B45" s="17" t="s">
        <v>46</v>
      </c>
      <c r="C45" s="15" t="s">
        <v>86</v>
      </c>
      <c r="D45" s="74" t="s">
        <v>19</v>
      </c>
      <c r="E45" s="15" t="s">
        <v>21</v>
      </c>
      <c r="F45" s="17" t="s">
        <v>88</v>
      </c>
      <c r="G45" s="45" t="s">
        <v>28</v>
      </c>
      <c r="H45" s="46"/>
      <c r="I45" s="46"/>
      <c r="J45" s="46"/>
      <c r="K45" s="46"/>
      <c r="L45" s="46"/>
      <c r="M45" s="46"/>
      <c r="N45" s="46"/>
      <c r="O45" s="46">
        <f>33741-1</f>
        <v>33740</v>
      </c>
      <c r="P45" s="46"/>
      <c r="Q45" s="46"/>
      <c r="R45" s="46"/>
      <c r="S45" s="46"/>
      <c r="T45" s="46"/>
      <c r="U45" s="46"/>
      <c r="V45" s="46"/>
      <c r="W45" s="46"/>
      <c r="X45" s="46"/>
      <c r="Y45" s="46">
        <v>-18741</v>
      </c>
      <c r="Z45" s="16">
        <f t="shared" si="0"/>
        <v>14999</v>
      </c>
    </row>
    <row r="46" spans="1:26" s="20" customFormat="1" ht="14.5" x14ac:dyDescent="0.35">
      <c r="A46" s="19" t="s">
        <v>87</v>
      </c>
      <c r="B46" s="17" t="s">
        <v>48</v>
      </c>
      <c r="C46" s="15" t="s">
        <v>86</v>
      </c>
      <c r="D46" s="74" t="s">
        <v>19</v>
      </c>
      <c r="E46" s="15" t="s">
        <v>21</v>
      </c>
      <c r="F46" s="17" t="s">
        <v>88</v>
      </c>
      <c r="G46" s="45" t="s">
        <v>28</v>
      </c>
      <c r="H46" s="46"/>
      <c r="I46" s="46"/>
      <c r="J46" s="46"/>
      <c r="K46" s="46"/>
      <c r="L46" s="46"/>
      <c r="M46" s="46"/>
      <c r="N46" s="46"/>
      <c r="O46" s="46">
        <v>1</v>
      </c>
      <c r="P46" s="46"/>
      <c r="Q46" s="46"/>
      <c r="R46" s="46"/>
      <c r="S46" s="46"/>
      <c r="T46" s="46"/>
      <c r="U46" s="46"/>
      <c r="V46" s="46"/>
      <c r="W46" s="46"/>
      <c r="X46" s="46"/>
      <c r="Y46" s="46">
        <v>18741</v>
      </c>
      <c r="Z46" s="16">
        <f t="shared" si="0"/>
        <v>18742</v>
      </c>
    </row>
    <row r="47" spans="1:26" s="20" customFormat="1" ht="14.5" hidden="1" x14ac:dyDescent="0.35">
      <c r="A47" s="19"/>
      <c r="B47" s="17"/>
      <c r="C47" s="15"/>
      <c r="D47" s="74"/>
      <c r="E47" s="15"/>
      <c r="F47" s="17"/>
      <c r="G47" s="45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16">
        <f t="shared" si="0"/>
        <v>0</v>
      </c>
    </row>
    <row r="48" spans="1:26" s="20" customFormat="1" ht="14.5" hidden="1" x14ac:dyDescent="0.35">
      <c r="A48" s="59" t="s">
        <v>35</v>
      </c>
      <c r="B48" s="17" t="s">
        <v>43</v>
      </c>
      <c r="C48" s="15" t="s">
        <v>36</v>
      </c>
      <c r="D48" s="74" t="s">
        <v>13</v>
      </c>
      <c r="E48" s="15" t="s">
        <v>14</v>
      </c>
      <c r="F48" s="15">
        <v>10.561</v>
      </c>
      <c r="G48" s="38"/>
      <c r="H48" s="46">
        <v>1562.5000000000002</v>
      </c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16">
        <f t="shared" si="0"/>
        <v>1562.5000000000002</v>
      </c>
    </row>
    <row r="49" spans="1:26" s="20" customFormat="1" ht="14.5" hidden="1" x14ac:dyDescent="0.35">
      <c r="A49" s="64"/>
      <c r="B49" s="38"/>
      <c r="C49" s="15"/>
      <c r="D49" s="87"/>
      <c r="E49" s="66"/>
      <c r="F49" s="66"/>
      <c r="G49" s="38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16">
        <f t="shared" si="0"/>
        <v>0</v>
      </c>
    </row>
    <row r="50" spans="1:26" s="20" customFormat="1" ht="14.5" hidden="1" x14ac:dyDescent="0.35">
      <c r="A50" s="59" t="s">
        <v>97</v>
      </c>
      <c r="B50" s="17" t="s">
        <v>46</v>
      </c>
      <c r="C50" s="77" t="s">
        <v>98</v>
      </c>
      <c r="D50" s="65" t="s">
        <v>99</v>
      </c>
      <c r="E50" s="15" t="s">
        <v>100</v>
      </c>
      <c r="F50" s="15" t="s">
        <v>24</v>
      </c>
      <c r="G50" s="38"/>
      <c r="H50" s="46"/>
      <c r="I50" s="46"/>
      <c r="J50" s="46"/>
      <c r="K50" s="46"/>
      <c r="L50" s="46"/>
      <c r="M50" s="46"/>
      <c r="N50" s="46"/>
      <c r="O50" s="46"/>
      <c r="P50" s="46"/>
      <c r="Q50" s="46">
        <v>549.46</v>
      </c>
      <c r="R50" s="46"/>
      <c r="S50" s="46"/>
      <c r="T50" s="46"/>
      <c r="U50" s="46"/>
      <c r="V50" s="46"/>
      <c r="W50" s="46"/>
      <c r="X50" s="46"/>
      <c r="Y50" s="46"/>
      <c r="Z50" s="16">
        <f t="shared" si="0"/>
        <v>549.46</v>
      </c>
    </row>
    <row r="51" spans="1:26" s="20" customFormat="1" ht="14.5" hidden="1" x14ac:dyDescent="0.35">
      <c r="A51" s="59" t="s">
        <v>103</v>
      </c>
      <c r="B51" s="17" t="s">
        <v>46</v>
      </c>
      <c r="C51" s="77" t="s">
        <v>104</v>
      </c>
      <c r="D51" s="65" t="s">
        <v>105</v>
      </c>
      <c r="E51" s="15" t="s">
        <v>106</v>
      </c>
      <c r="F51" s="15" t="s">
        <v>24</v>
      </c>
      <c r="G51" s="38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>
        <v>12664.682047871131</v>
      </c>
      <c r="S51" s="46"/>
      <c r="T51" s="46"/>
      <c r="U51" s="46"/>
      <c r="V51" s="46"/>
      <c r="W51" s="46"/>
      <c r="X51" s="46"/>
      <c r="Y51" s="46"/>
      <c r="Z51" s="16">
        <f t="shared" si="0"/>
        <v>12664.682047871131</v>
      </c>
    </row>
    <row r="52" spans="1:26" s="20" customFormat="1" ht="14.5" hidden="1" x14ac:dyDescent="0.35">
      <c r="A52" s="19" t="s">
        <v>107</v>
      </c>
      <c r="B52" s="17" t="s">
        <v>46</v>
      </c>
      <c r="C52" s="77" t="s">
        <v>104</v>
      </c>
      <c r="D52" s="67" t="s">
        <v>105</v>
      </c>
      <c r="E52" s="15" t="s">
        <v>106</v>
      </c>
      <c r="F52" s="15" t="s">
        <v>24</v>
      </c>
      <c r="G52" s="38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>
        <v>12664.682047871131</v>
      </c>
      <c r="S52" s="46"/>
      <c r="T52" s="46"/>
      <c r="U52" s="46"/>
      <c r="V52" s="46"/>
      <c r="W52" s="46"/>
      <c r="X52" s="46"/>
      <c r="Y52" s="46"/>
      <c r="Z52" s="16">
        <f t="shared" si="0"/>
        <v>12664.682047871131</v>
      </c>
    </row>
    <row r="53" spans="1:26" s="20" customFormat="1" ht="14.5" hidden="1" x14ac:dyDescent="0.35">
      <c r="A53" s="19" t="s">
        <v>117</v>
      </c>
      <c r="B53" s="63" t="s">
        <v>46</v>
      </c>
      <c r="C53" s="45" t="s">
        <v>118</v>
      </c>
      <c r="D53" s="75" t="s">
        <v>119</v>
      </c>
      <c r="E53" s="45" t="s">
        <v>120</v>
      </c>
      <c r="F53" s="66"/>
      <c r="G53" s="38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>
        <f>45000-1</f>
        <v>44999</v>
      </c>
      <c r="U53" s="46"/>
      <c r="V53" s="46"/>
      <c r="W53" s="46"/>
      <c r="X53" s="46"/>
      <c r="Y53" s="46"/>
      <c r="Z53" s="16">
        <f t="shared" si="0"/>
        <v>44999</v>
      </c>
    </row>
    <row r="54" spans="1:26" s="20" customFormat="1" ht="14.5" hidden="1" x14ac:dyDescent="0.35">
      <c r="A54" s="19" t="s">
        <v>117</v>
      </c>
      <c r="B54" s="17" t="s">
        <v>48</v>
      </c>
      <c r="C54" s="45" t="s">
        <v>118</v>
      </c>
      <c r="D54" s="75" t="s">
        <v>119</v>
      </c>
      <c r="E54" s="45" t="s">
        <v>120</v>
      </c>
      <c r="F54" s="66"/>
      <c r="G54" s="38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>
        <v>1</v>
      </c>
      <c r="U54" s="46"/>
      <c r="V54" s="46"/>
      <c r="W54" s="46"/>
      <c r="X54" s="46"/>
      <c r="Y54" s="46"/>
      <c r="Z54" s="16">
        <f t="shared" si="0"/>
        <v>1</v>
      </c>
    </row>
    <row r="55" spans="1:26" s="20" customFormat="1" ht="14.5" hidden="1" x14ac:dyDescent="0.35">
      <c r="A55" s="79" t="s">
        <v>122</v>
      </c>
      <c r="B55" s="63" t="s">
        <v>46</v>
      </c>
      <c r="C55" s="77" t="s">
        <v>123</v>
      </c>
      <c r="D55" s="65" t="s">
        <v>124</v>
      </c>
      <c r="E55" s="68" t="s">
        <v>125</v>
      </c>
      <c r="F55" s="15" t="s">
        <v>24</v>
      </c>
      <c r="G55" s="38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>
        <v>3100.5</v>
      </c>
      <c r="V55" s="46"/>
      <c r="W55" s="46"/>
      <c r="X55" s="46"/>
      <c r="Y55" s="46"/>
      <c r="Z55" s="16">
        <f t="shared" si="0"/>
        <v>3100.5</v>
      </c>
    </row>
    <row r="56" spans="1:26" s="20" customFormat="1" ht="14.5" hidden="1" x14ac:dyDescent="0.35">
      <c r="A56" s="19" t="s">
        <v>128</v>
      </c>
      <c r="B56" s="63" t="s">
        <v>46</v>
      </c>
      <c r="C56" s="77" t="s">
        <v>129</v>
      </c>
      <c r="D56" s="80" t="s">
        <v>130</v>
      </c>
      <c r="E56" s="15" t="s">
        <v>131</v>
      </c>
      <c r="F56" s="15" t="s">
        <v>24</v>
      </c>
      <c r="G56" s="38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>
        <v>1300</v>
      </c>
      <c r="W56" s="46"/>
      <c r="X56" s="46"/>
      <c r="Y56" s="46"/>
      <c r="Z56" s="16">
        <f t="shared" si="0"/>
        <v>1300</v>
      </c>
    </row>
    <row r="57" spans="1:26" s="20" customFormat="1" ht="14.5" hidden="1" x14ac:dyDescent="0.35">
      <c r="A57" s="19" t="s">
        <v>134</v>
      </c>
      <c r="B57" s="63" t="s">
        <v>46</v>
      </c>
      <c r="C57" s="77" t="s">
        <v>135</v>
      </c>
      <c r="D57" s="76" t="s">
        <v>136</v>
      </c>
      <c r="E57" s="66" t="s">
        <v>137</v>
      </c>
      <c r="F57" s="66" t="s">
        <v>24</v>
      </c>
      <c r="G57" s="38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>
        <v>430.44</v>
      </c>
      <c r="X57" s="46"/>
      <c r="Y57" s="46"/>
      <c r="Z57" s="16">
        <f t="shared" si="0"/>
        <v>430.44</v>
      </c>
    </row>
    <row r="58" spans="1:26" s="20" customFormat="1" ht="14.5" hidden="1" x14ac:dyDescent="0.35">
      <c r="A58" s="59" t="s">
        <v>35</v>
      </c>
      <c r="B58" s="63" t="s">
        <v>141</v>
      </c>
      <c r="C58" s="78" t="s">
        <v>142</v>
      </c>
      <c r="D58" s="74" t="s">
        <v>13</v>
      </c>
      <c r="E58" s="15" t="s">
        <v>14</v>
      </c>
      <c r="F58" s="15">
        <v>10.561</v>
      </c>
      <c r="G58" s="38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>
        <v>5859.38</v>
      </c>
      <c r="Y58" s="46"/>
      <c r="Z58" s="16">
        <f t="shared" si="0"/>
        <v>5859.38</v>
      </c>
    </row>
    <row r="59" spans="1:26" s="20" customFormat="1" ht="14.5" hidden="1" x14ac:dyDescent="0.35">
      <c r="A59" s="19"/>
      <c r="B59" s="69"/>
      <c r="C59" s="77"/>
      <c r="D59" s="70"/>
      <c r="E59" s="66"/>
      <c r="F59" s="66"/>
      <c r="G59" s="38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16">
        <f t="shared" si="0"/>
        <v>0</v>
      </c>
    </row>
    <row r="60" spans="1:26" s="20" customFormat="1" ht="14.5" hidden="1" x14ac:dyDescent="0.35">
      <c r="A60" s="19"/>
      <c r="B60" s="69"/>
      <c r="C60" s="77"/>
      <c r="D60" s="81"/>
      <c r="E60" s="66"/>
      <c r="F60" s="66"/>
      <c r="G60" s="38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16">
        <f t="shared" si="0"/>
        <v>0</v>
      </c>
    </row>
    <row r="61" spans="1:26" s="20" customFormat="1" ht="14.5" hidden="1" x14ac:dyDescent="0.35">
      <c r="A61" s="19"/>
      <c r="B61" s="69"/>
      <c r="C61" s="82"/>
      <c r="D61" s="83"/>
      <c r="E61" s="66"/>
      <c r="F61" s="66"/>
      <c r="G61" s="38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16">
        <f t="shared" si="0"/>
        <v>0</v>
      </c>
    </row>
    <row r="62" spans="1:26" s="20" customFormat="1" ht="14.5" hidden="1" x14ac:dyDescent="0.35">
      <c r="A62" s="8" t="s">
        <v>8</v>
      </c>
      <c r="B62" s="38"/>
      <c r="C62" s="39"/>
      <c r="D62" s="39"/>
      <c r="E62" s="40"/>
      <c r="F62" s="38"/>
      <c r="G62" s="38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16">
        <f t="shared" si="0"/>
        <v>0</v>
      </c>
    </row>
    <row r="63" spans="1:26" s="20" customFormat="1" ht="14.5" hidden="1" x14ac:dyDescent="0.35">
      <c r="A63" s="15" t="s">
        <v>68</v>
      </c>
      <c r="B63" s="38"/>
      <c r="C63" s="39"/>
      <c r="D63" s="39"/>
      <c r="E63" s="40"/>
      <c r="F63" s="38"/>
      <c r="G63" s="38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16">
        <f t="shared" si="0"/>
        <v>0</v>
      </c>
    </row>
    <row r="64" spans="1:26" s="20" customFormat="1" ht="14.5" hidden="1" x14ac:dyDescent="0.35">
      <c r="A64" s="41" t="s">
        <v>12</v>
      </c>
      <c r="B64" s="17" t="s">
        <v>69</v>
      </c>
      <c r="C64" s="15" t="s">
        <v>70</v>
      </c>
      <c r="D64" s="15" t="s">
        <v>71</v>
      </c>
      <c r="E64" s="34" t="s">
        <v>72</v>
      </c>
      <c r="F64" s="31">
        <v>17.800999999999998</v>
      </c>
      <c r="G64" s="45" t="s">
        <v>29</v>
      </c>
      <c r="H64" s="46"/>
      <c r="I64" s="46"/>
      <c r="J64" s="46"/>
      <c r="K64" s="46"/>
      <c r="L64" s="46">
        <v>13889</v>
      </c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16">
        <f t="shared" si="0"/>
        <v>13889</v>
      </c>
    </row>
    <row r="65" spans="1:26" s="20" customFormat="1" ht="14.5" x14ac:dyDescent="0.35">
      <c r="A65" s="35"/>
      <c r="B65" s="17"/>
      <c r="C65" s="33"/>
      <c r="D65" s="33"/>
      <c r="E65" s="33"/>
      <c r="F65" s="17"/>
      <c r="G65" s="17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16">
        <f t="shared" si="0"/>
        <v>0</v>
      </c>
    </row>
    <row r="66" spans="1:26" s="20" customFormat="1" ht="14.5" x14ac:dyDescent="0.35">
      <c r="A66" s="35"/>
      <c r="B66" s="17"/>
      <c r="C66" s="33"/>
      <c r="D66" s="33"/>
      <c r="E66" s="33"/>
      <c r="F66" s="17"/>
      <c r="G66" s="17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16">
        <f t="shared" si="0"/>
        <v>0</v>
      </c>
    </row>
    <row r="67" spans="1:26" s="20" customFormat="1" ht="14.5" x14ac:dyDescent="0.35">
      <c r="A67" s="88"/>
      <c r="B67" s="38"/>
      <c r="C67" s="66"/>
      <c r="D67" s="66"/>
      <c r="E67" s="66"/>
      <c r="F67" s="39"/>
      <c r="G67" s="3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16">
        <f t="shared" si="0"/>
        <v>0</v>
      </c>
    </row>
    <row r="68" spans="1:26" s="20" customFormat="1" ht="14.5" x14ac:dyDescent="0.35">
      <c r="A68" s="19" t="s">
        <v>0</v>
      </c>
      <c r="B68" s="19"/>
      <c r="C68" s="44"/>
      <c r="D68" s="44"/>
      <c r="E68" s="44"/>
      <c r="F68" s="44"/>
      <c r="G68" s="44"/>
      <c r="H68" s="46">
        <f>SUM(H8:H67)</f>
        <v>1562.5000000000002</v>
      </c>
      <c r="I68" s="46">
        <f>SUM(I8:I67)</f>
        <v>689608</v>
      </c>
      <c r="J68" s="46">
        <f>SUM(J7:J21)</f>
        <v>149034</v>
      </c>
      <c r="K68" s="46">
        <f>SUM(K29:K34)</f>
        <v>51555.892949315203</v>
      </c>
      <c r="L68" s="46">
        <f>SUM(L63:L66)</f>
        <v>13889</v>
      </c>
      <c r="M68" s="46">
        <f>SUM(M10:M17)</f>
        <v>131191</v>
      </c>
      <c r="N68" s="46">
        <f>SUM(N37:N38)</f>
        <v>223502</v>
      </c>
      <c r="O68" s="46">
        <f>SUM(O43:O47)</f>
        <v>245786</v>
      </c>
      <c r="P68" s="46">
        <f>SUM(P14:P18)</f>
        <v>1077890</v>
      </c>
      <c r="Q68" s="46">
        <f>SUM(Q49:Q52)</f>
        <v>549.46</v>
      </c>
      <c r="R68" s="46">
        <f>SUM(R41:R66)</f>
        <v>25329.364095742261</v>
      </c>
      <c r="S68" s="46">
        <f>SUM(S29:S33)</f>
        <v>92250</v>
      </c>
      <c r="T68" s="46">
        <f>SUM(T41:T55)</f>
        <v>45000</v>
      </c>
      <c r="U68" s="46">
        <f>SUM(U53:U56)</f>
        <v>3100.5</v>
      </c>
      <c r="V68" s="46">
        <f>SUM(V56:V67)</f>
        <v>1300</v>
      </c>
      <c r="W68" s="46">
        <f>SUM(W57:W60)</f>
        <v>430.44</v>
      </c>
      <c r="X68" s="46">
        <f>SUM(X41:X61)</f>
        <v>5859.38</v>
      </c>
      <c r="Y68" s="46">
        <f>SUM(Y8:Y66)</f>
        <v>0</v>
      </c>
      <c r="Z68" s="62"/>
    </row>
    <row r="69" spans="1:26" s="10" customFormat="1" ht="14.5" x14ac:dyDescent="0.35">
      <c r="B69" s="21"/>
      <c r="C69" s="22"/>
      <c r="D69" s="22"/>
      <c r="E69" s="22"/>
      <c r="F69" s="22"/>
      <c r="G69" s="22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4"/>
    </row>
    <row r="70" spans="1:26" ht="14.5" x14ac:dyDescent="0.35">
      <c r="A70" s="20" t="s">
        <v>15</v>
      </c>
    </row>
    <row r="71" spans="1:26" ht="14.5" hidden="1" x14ac:dyDescent="0.35">
      <c r="A71" s="20" t="s">
        <v>39</v>
      </c>
    </row>
    <row r="72" spans="1:26" ht="14.5" hidden="1" x14ac:dyDescent="0.35">
      <c r="A72" s="21" t="s">
        <v>40</v>
      </c>
    </row>
    <row r="73" spans="1:26" ht="14.5" hidden="1" x14ac:dyDescent="0.35">
      <c r="A73" s="20" t="s">
        <v>49</v>
      </c>
    </row>
    <row r="74" spans="1:26" ht="14.5" hidden="1" x14ac:dyDescent="0.35">
      <c r="A74" s="21" t="s">
        <v>50</v>
      </c>
    </row>
    <row r="75" spans="1:26" ht="14.5" hidden="1" x14ac:dyDescent="0.35">
      <c r="A75" s="20" t="s">
        <v>54</v>
      </c>
    </row>
    <row r="76" spans="1:26" ht="14.5" hidden="1" x14ac:dyDescent="0.35">
      <c r="A76" s="21" t="s">
        <v>55</v>
      </c>
    </row>
    <row r="77" spans="1:26" ht="14.5" hidden="1" x14ac:dyDescent="0.35">
      <c r="A77" s="20" t="s">
        <v>57</v>
      </c>
    </row>
    <row r="78" spans="1:26" ht="14.5" hidden="1" x14ac:dyDescent="0.35">
      <c r="A78" s="21" t="s">
        <v>58</v>
      </c>
    </row>
    <row r="79" spans="1:26" ht="14.5" hidden="1" x14ac:dyDescent="0.35">
      <c r="A79" s="20" t="s">
        <v>66</v>
      </c>
    </row>
    <row r="80" spans="1:26" ht="14.5" hidden="1" x14ac:dyDescent="0.35">
      <c r="A80" s="21" t="s">
        <v>67</v>
      </c>
    </row>
    <row r="81" spans="1:1" ht="14.5" hidden="1" x14ac:dyDescent="0.35">
      <c r="A81" s="20" t="s">
        <v>77</v>
      </c>
    </row>
    <row r="82" spans="1:1" ht="14.5" hidden="1" x14ac:dyDescent="0.35">
      <c r="A82" s="21" t="s">
        <v>74</v>
      </c>
    </row>
    <row r="83" spans="1:1" ht="14.5" hidden="1" x14ac:dyDescent="0.35">
      <c r="A83" s="20" t="s">
        <v>80</v>
      </c>
    </row>
    <row r="84" spans="1:1" ht="14.5" hidden="1" x14ac:dyDescent="0.35">
      <c r="A84" s="21" t="s">
        <v>79</v>
      </c>
    </row>
    <row r="85" spans="1:1" ht="14.5" hidden="1" x14ac:dyDescent="0.35">
      <c r="A85" s="20" t="s">
        <v>90</v>
      </c>
    </row>
    <row r="86" spans="1:1" ht="14.5" hidden="1" x14ac:dyDescent="0.35">
      <c r="A86" s="21" t="s">
        <v>89</v>
      </c>
    </row>
    <row r="87" spans="1:1" ht="14.5" hidden="1" x14ac:dyDescent="0.35">
      <c r="A87" s="20" t="s">
        <v>93</v>
      </c>
    </row>
    <row r="88" spans="1:1" ht="14.5" hidden="1" x14ac:dyDescent="0.35">
      <c r="A88" s="21" t="s">
        <v>92</v>
      </c>
    </row>
    <row r="89" spans="1:1" ht="14.5" hidden="1" x14ac:dyDescent="0.35">
      <c r="A89" s="20" t="s">
        <v>102</v>
      </c>
    </row>
    <row r="90" spans="1:1" ht="14.5" hidden="1" x14ac:dyDescent="0.35">
      <c r="A90" s="21" t="s">
        <v>101</v>
      </c>
    </row>
    <row r="91" spans="1:1" ht="14.5" hidden="1" x14ac:dyDescent="0.35">
      <c r="A91" s="20" t="s">
        <v>109</v>
      </c>
    </row>
    <row r="92" spans="1:1" ht="14.5" hidden="1" x14ac:dyDescent="0.35">
      <c r="A92" s="21" t="s">
        <v>108</v>
      </c>
    </row>
    <row r="93" spans="1:1" ht="14.5" hidden="1" x14ac:dyDescent="0.35">
      <c r="A93" s="20" t="s">
        <v>112</v>
      </c>
    </row>
    <row r="94" spans="1:1" ht="14.5" hidden="1" x14ac:dyDescent="0.35">
      <c r="A94" s="21" t="s">
        <v>111</v>
      </c>
    </row>
    <row r="95" spans="1:1" ht="14.5" hidden="1" x14ac:dyDescent="0.35">
      <c r="A95" s="20" t="s">
        <v>116</v>
      </c>
    </row>
    <row r="96" spans="1:1" ht="14.5" hidden="1" x14ac:dyDescent="0.35">
      <c r="A96" s="21" t="s">
        <v>115</v>
      </c>
    </row>
    <row r="97" spans="1:1" ht="14.5" hidden="1" x14ac:dyDescent="0.35">
      <c r="A97" s="20" t="s">
        <v>126</v>
      </c>
    </row>
    <row r="98" spans="1:1" ht="14.5" hidden="1" x14ac:dyDescent="0.35">
      <c r="A98" s="21" t="s">
        <v>101</v>
      </c>
    </row>
    <row r="99" spans="1:1" ht="14.5" hidden="1" x14ac:dyDescent="0.35">
      <c r="A99" s="20" t="s">
        <v>127</v>
      </c>
    </row>
    <row r="100" spans="1:1" ht="14.5" hidden="1" x14ac:dyDescent="0.35">
      <c r="A100" s="21" t="s">
        <v>101</v>
      </c>
    </row>
    <row r="101" spans="1:1" ht="14.5" hidden="1" x14ac:dyDescent="0.35">
      <c r="A101" s="20" t="s">
        <v>138</v>
      </c>
    </row>
    <row r="102" spans="1:1" ht="14.5" hidden="1" x14ac:dyDescent="0.35">
      <c r="A102" s="21" t="s">
        <v>101</v>
      </c>
    </row>
    <row r="103" spans="1:1" ht="14.5" hidden="1" x14ac:dyDescent="0.35">
      <c r="A103" s="20" t="s">
        <v>139</v>
      </c>
    </row>
    <row r="104" spans="1:1" ht="14.5" hidden="1" x14ac:dyDescent="0.35">
      <c r="A104" s="21" t="s">
        <v>40</v>
      </c>
    </row>
    <row r="105" spans="1:1" ht="14.5" x14ac:dyDescent="0.35">
      <c r="A105" s="20" t="s">
        <v>144</v>
      </c>
    </row>
    <row r="106" spans="1:1" ht="14.5" x14ac:dyDescent="0.35">
      <c r="A106" s="21" t="s">
        <v>145</v>
      </c>
    </row>
    <row r="111" spans="1:1" ht="14.5" x14ac:dyDescent="0.35">
      <c r="A111" s="20" t="s">
        <v>31</v>
      </c>
    </row>
    <row r="112" spans="1:1" ht="14.5" x14ac:dyDescent="0.35">
      <c r="A112" s="58" t="s">
        <v>34</v>
      </c>
    </row>
    <row r="113" spans="1:1" ht="14.5" x14ac:dyDescent="0.35">
      <c r="A113" s="20" t="s">
        <v>32</v>
      </c>
    </row>
    <row r="114" spans="1:1" ht="14.5" x14ac:dyDescent="0.35">
      <c r="A114" s="58" t="s">
        <v>33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2019-01-09T16:21:41Z</cp:lastPrinted>
  <dcterms:created xsi:type="dcterms:W3CDTF">2000-04-13T13:33:42Z</dcterms:created>
  <dcterms:modified xsi:type="dcterms:W3CDTF">2024-06-25T13:01:52Z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