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2E571B41-6AA9-4109-9A89-2F80ED1ED2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7" i="2" l="1"/>
  <c r="Y71" i="2"/>
  <c r="Z46" i="2"/>
  <c r="Z45" i="2"/>
  <c r="X71" i="2"/>
  <c r="Z44" i="2" l="1"/>
  <c r="W43" i="2"/>
  <c r="W71" i="2" s="1"/>
  <c r="V71" i="2"/>
  <c r="Z42" i="2"/>
  <c r="Z41" i="2"/>
  <c r="U71" i="2"/>
  <c r="Z40" i="2"/>
  <c r="T71" i="2"/>
  <c r="S71" i="2"/>
  <c r="Z19" i="2"/>
  <c r="R16" i="2"/>
  <c r="Z16" i="2" s="1"/>
  <c r="R14" i="2"/>
  <c r="Z14" i="2" s="1"/>
  <c r="Z15" i="2"/>
  <c r="Z17" i="2"/>
  <c r="Z20" i="2"/>
  <c r="Q38" i="2"/>
  <c r="Q36" i="2"/>
  <c r="Z36" i="2" s="1"/>
  <c r="Z37" i="2"/>
  <c r="Z39" i="2"/>
  <c r="Z29" i="2"/>
  <c r="P71" i="2"/>
  <c r="Z11" i="2"/>
  <c r="O10" i="2"/>
  <c r="O71" i="2" s="1"/>
  <c r="Z35" i="2"/>
  <c r="Z22" i="2"/>
  <c r="N34" i="2"/>
  <c r="Z34" i="2" s="1"/>
  <c r="N21" i="2"/>
  <c r="Z21" i="2" s="1"/>
  <c r="Z28" i="2"/>
  <c r="M71" i="2"/>
  <c r="L71" i="2"/>
  <c r="Z62" i="2"/>
  <c r="Z67" i="2"/>
  <c r="K66" i="2"/>
  <c r="Z66" i="2" s="1"/>
  <c r="J12" i="2"/>
  <c r="J71" i="2" s="1"/>
  <c r="Z13" i="2"/>
  <c r="I8" i="2"/>
  <c r="I71" i="2" s="1"/>
  <c r="Z9" i="2"/>
  <c r="Z49" i="2"/>
  <c r="Z43" i="2" l="1"/>
  <c r="R71" i="2"/>
  <c r="Q71" i="2"/>
  <c r="Z38" i="2"/>
  <c r="Z10" i="2"/>
  <c r="N71" i="2"/>
  <c r="Z12" i="2"/>
  <c r="K71" i="2"/>
  <c r="Z8" i="2"/>
  <c r="H71" i="2"/>
</calcChain>
</file>

<file path=xl/sharedStrings.xml><?xml version="1.0" encoding="utf-8"?>
<sst xmlns="http://schemas.openxmlformats.org/spreadsheetml/2006/main" count="275" uniqueCount="161">
  <si>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</si>
  <si>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</si>
  <si>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</si>
  <si>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</si>
  <si>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</si>
  <si>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</si>
  <si>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</si>
  <si>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</si>
  <si>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</si>
  <si>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</si>
  <si>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</si>
  <si>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</si>
  <si>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</si>
  <si>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</si>
  <si>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</si>
  <si>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</si>
  <si>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</si>
  <si>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</si>
  <si>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</si>
  <si>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</si>
  <si>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</si>
  <si>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</si>
  <si>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</si>
  <si>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</si>
  <si>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</si>
  <si>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</si>
  <si>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</si>
  <si>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</si>
  <si>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</si>
  <si>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</si>
  <si>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</si>
  <si>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</si>
  <si>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</si>
  <si>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</si>
  <si>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</si>
  <si>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</si>
  <si>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</si>
  <si>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</si>
  <si>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</si>
  <si>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</si>
  <si>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</si>
  <si>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</si>
  <si>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</si>
  <si>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</si>
  <si>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</si>
  <si>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</si>
  <si>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</si>
  <si>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</si>
  <si>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</si>
  <si>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</si>
  <si>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</si>
  <si>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</si>
  <si>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</si>
  <si>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</si>
  <si>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</si>
  <si>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</si>
  <si>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</si>
  <si>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</si>
  <si>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</si>
  <si>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</si>
  <si>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</si>
  <si>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</si>
  <si>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</si>
  <si>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</si>
  <si>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</si>
  <si>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</si>
  <si>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</si>
  <si>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</si>
  <si>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</si>
  <si>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</si>
  <si>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</si>
  <si>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</si>
  <si>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</si>
  <si>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</si>
  <si>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</si>
  <si>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</si>
  <si>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</si>
  <si>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</si>
  <si>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</si>
  <si>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</si>
  <si>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</si>
  <si>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</si>
  <si>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</si>
  <si>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</si>
  <si>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</si>
  <si>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</si>
  <si>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</si>
  <si>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</si>
  <si>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</si>
  <si>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</si>
  <si>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</si>
  <si>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</si>
  <si>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</si>
  <si>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</si>
  <si>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</si>
  <si>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</si>
  <si>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</si>
  <si>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</si>
  <si>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</si>
  <si>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</si>
  <si>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</si>
  <si>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</si>
  <si>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</si>
  <si>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</si>
  <si>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</si>
  <si>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</si>
  <si>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</si>
  <si>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</si>
  <si>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</si>
  <si>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</si>
  <si>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</si>
  <si>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</si>
  <si>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</si>
  <si>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</si>
  <si>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</si>
  <si>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</si>
  <si>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</si>
  <si>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</si>
  <si>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</si>
  <si>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</si>
  <si>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</si>
  <si>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</si>
  <si>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</si>
  <si>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</si>
  <si>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</si>
  <si>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</si>
  <si>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</si>
  <si>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</si>
  <si>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</si>
  <si>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</si>
  <si>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</si>
  <si>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</si>
  <si>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</si>
  <si>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</si>
  <si>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</si>
  <si>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</si>
  <si>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</si>
  <si>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</si>
  <si>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</si>
  <si>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</si>
  <si>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</si>
  <si>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</si>
  <si>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</si>
  <si>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</si>
  <si>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</si>
  <si>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  MARCH 4,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</si>
  <si>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</si>
  <si>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</si>
  <si>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</si>
  <si>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</si>
  <si>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</si>
  <si>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</si>
  <si>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</si>
  <si>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</si>
  <si>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</si>
  <si>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</t>
  </si>
  <si>
    <t>BUDGET #17 FY24  MARCH 13, 2024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</si>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</sst>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3"/>
  <sheetViews>
    <sheetView tabSelected="1" topLeftCell="D5" zoomScaleNormal="100" workbookViewId="0">
      <selection activeCell="Y47" sqref="Y47"/>
    </sheetView>
  </sheetViews>
  <sheetFormatPr defaultColWidth="9.1796875" defaultRowHeight="12" x14ac:dyDescent="0.3"/>
  <cols>
    <col min="1" max="1" width="85.453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33.7265625" style="2" customWidth="1"/>
    <col min="8" max="8" width="14.08984375" style="2" hidden="1" customWidth="1"/>
    <col min="9" max="14" width="24" style="2" hidden="1" customWidth="1"/>
    <col min="15" max="15" width="18" style="2" hidden="1" customWidth="1"/>
    <col min="16" max="19" width="18.08984375" style="2" hidden="1" customWidth="1"/>
    <col min="20" max="24" width="13.90625" style="2" hidden="1" customWidth="1"/>
    <col min="25" max="25" width="13.90625" style="2" customWidth="1"/>
    <col min="26" max="26" width="13.81640625" style="3" hidden="1" customWidth="1"/>
    <col min="27" max="27" width="11.1796875" style="3" bestFit="1" customWidth="1"/>
    <col min="28" max="28" width="12.90625" style="3" bestFit="1" customWidth="1"/>
    <col min="29" max="16384" width="9.1796875" style="3"/>
  </cols>
  <sheetData>
    <row r="1" spans="1:27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7" ht="20.5" x14ac:dyDescent="0.45">
      <c r="A2" s="4" t="s">
        <v>12</v>
      </c>
      <c r="B2" s="6"/>
      <c r="C2" s="6"/>
      <c r="D2" s="6"/>
      <c r="E2" s="7"/>
      <c r="F2" s="7"/>
      <c r="G2" s="7"/>
    </row>
    <row r="3" spans="1:27" ht="20.5" x14ac:dyDescent="0.45">
      <c r="A3" s="4" t="s">
        <v>13</v>
      </c>
      <c r="B3" s="6" t="s">
        <v>7</v>
      </c>
      <c r="C3" s="1"/>
    </row>
    <row r="4" spans="1:27" ht="21" thickBot="1" x14ac:dyDescent="0.5">
      <c r="A4" s="4"/>
      <c r="B4" s="5"/>
      <c r="C4" s="1"/>
    </row>
    <row r="5" spans="1:27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58" t="s">
        <v>135</v>
      </c>
      <c r="W5" s="58" t="s">
        <v>138</v>
      </c>
      <c r="X5" s="58" t="s">
        <v>146</v>
      </c>
      <c r="Y5" s="58" t="s">
        <v>155</v>
      </c>
      <c r="Z5" s="8" t="s">
        <v>6</v>
      </c>
    </row>
    <row r="6" spans="1:27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29"/>
    </row>
    <row r="7" spans="1:27" s="9" customFormat="1" ht="14.5" hidden="1" x14ac:dyDescent="0.35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5"/>
    </row>
    <row r="8" spans="1:27" s="9" customFormat="1" ht="15.5" hidden="1" x14ac:dyDescent="0.35">
      <c r="A8" s="60" t="s">
        <v>54</v>
      </c>
      <c r="B8" s="72" t="s">
        <v>55</v>
      </c>
      <c r="C8" s="73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5">
        <f>SUM(I8)</f>
        <v>1230932</v>
      </c>
    </row>
    <row r="9" spans="1:27" s="9" customFormat="1" ht="15.5" hidden="1" x14ac:dyDescent="0.35">
      <c r="A9" s="60" t="s">
        <v>54</v>
      </c>
      <c r="B9" s="16" t="s">
        <v>56</v>
      </c>
      <c r="C9" s="73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15">
        <f>SUM(I9)</f>
        <v>1</v>
      </c>
    </row>
    <row r="10" spans="1:27" s="9" customFormat="1" ht="15.5" hidden="1" x14ac:dyDescent="0.35">
      <c r="A10" s="17" t="s">
        <v>98</v>
      </c>
      <c r="B10" s="72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15">
        <f>O10</f>
        <v>224682</v>
      </c>
    </row>
    <row r="11" spans="1:27" s="18" customFormat="1" ht="15.5" hidden="1" x14ac:dyDescent="0.35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5">
        <f>O11</f>
        <v>1</v>
      </c>
    </row>
    <row r="12" spans="1:27" s="18" customFormat="1" ht="15.5" hidden="1" x14ac:dyDescent="0.35">
      <c r="A12" s="34" t="s">
        <v>61</v>
      </c>
      <c r="B12" s="72" t="s">
        <v>55</v>
      </c>
      <c r="C12" s="73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15">
        <f>SUM(J12)</f>
        <v>156296</v>
      </c>
    </row>
    <row r="13" spans="1:27" s="18" customFormat="1" ht="15.5" hidden="1" x14ac:dyDescent="0.35">
      <c r="A13" s="34" t="s">
        <v>61</v>
      </c>
      <c r="B13" s="16" t="s">
        <v>56</v>
      </c>
      <c r="C13" s="73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15">
        <f>J13</f>
        <v>1</v>
      </c>
      <c r="AA13" s="53"/>
    </row>
    <row r="14" spans="1:27" s="18" customFormat="1" ht="14.5" hidden="1" x14ac:dyDescent="0.35">
      <c r="A14" s="17" t="s">
        <v>98</v>
      </c>
      <c r="B14" s="76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7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47"/>
      <c r="W14" s="47"/>
      <c r="X14" s="47"/>
      <c r="Y14" s="47"/>
      <c r="Z14" s="15">
        <f>SUM(R14)</f>
        <v>917723</v>
      </c>
      <c r="AA14" s="53"/>
    </row>
    <row r="15" spans="1:27" s="18" customFormat="1" ht="14.5" hidden="1" x14ac:dyDescent="0.3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7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15">
        <f t="shared" ref="Z15:Z20" si="0">SUM(R15)</f>
        <v>1</v>
      </c>
      <c r="AA15" s="53"/>
    </row>
    <row r="16" spans="1:27" s="18" customFormat="1" ht="14.5" hidden="1" x14ac:dyDescent="0.35">
      <c r="A16" s="34" t="s">
        <v>61</v>
      </c>
      <c r="B16" s="76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7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47"/>
      <c r="W16" s="47"/>
      <c r="X16" s="47"/>
      <c r="Y16" s="47"/>
      <c r="Z16" s="15">
        <f t="shared" si="0"/>
        <v>568454</v>
      </c>
      <c r="AA16" s="53"/>
    </row>
    <row r="17" spans="1:27" s="18" customFormat="1" ht="14.5" hidden="1" x14ac:dyDescent="0.35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7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15">
        <f t="shared" si="0"/>
        <v>1</v>
      </c>
      <c r="AA17" s="53"/>
    </row>
    <row r="18" spans="1:27" s="18" customFormat="1" ht="14.5" hidden="1" x14ac:dyDescent="0.35">
      <c r="A18" s="34"/>
      <c r="B18" s="16"/>
      <c r="C18" s="67"/>
      <c r="D18" s="14"/>
      <c r="E18" s="14"/>
      <c r="F18" s="14"/>
      <c r="G18" s="7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5"/>
      <c r="AA18" s="53"/>
    </row>
    <row r="19" spans="1:27" s="18" customFormat="1" ht="14.5" hidden="1" x14ac:dyDescent="0.35">
      <c r="A19" s="34" t="s">
        <v>117</v>
      </c>
      <c r="B19" s="76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7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47"/>
      <c r="W19" s="47"/>
      <c r="X19" s="47"/>
      <c r="Y19" s="47"/>
      <c r="Z19" s="15">
        <f>S19</f>
        <v>45000</v>
      </c>
      <c r="AA19" s="53"/>
    </row>
    <row r="20" spans="1:27" s="18" customFormat="1" ht="14.5" hidden="1" x14ac:dyDescent="0.3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5">
        <f t="shared" si="0"/>
        <v>0</v>
      </c>
    </row>
    <row r="21" spans="1:27" s="9" customFormat="1" ht="15.5" hidden="1" x14ac:dyDescent="0.35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5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15">
        <f>SUM(N21)</f>
        <v>69999</v>
      </c>
    </row>
    <row r="22" spans="1:27" s="9" customFormat="1" ht="15.5" hidden="1" x14ac:dyDescent="0.35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5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15">
        <f>SUM(N22)</f>
        <v>1</v>
      </c>
    </row>
    <row r="23" spans="1:27" s="9" customFormat="1" ht="14.5" hidden="1" x14ac:dyDescent="0.35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15"/>
    </row>
    <row r="24" spans="1:27" s="9" customFormat="1" ht="14.5" hidden="1" x14ac:dyDescent="0.35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15"/>
    </row>
    <row r="25" spans="1:27" s="9" customFormat="1" ht="15.5" hidden="1" x14ac:dyDescent="0.35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15"/>
    </row>
    <row r="26" spans="1:27" s="9" customFormat="1" ht="15.5" hidden="1" x14ac:dyDescent="0.35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15"/>
    </row>
    <row r="27" spans="1:27" s="9" customFormat="1" ht="15.5" hidden="1" x14ac:dyDescent="0.35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15"/>
    </row>
    <row r="28" spans="1:27" s="9" customFormat="1" ht="15" hidden="1" x14ac:dyDescent="0.35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15">
        <f>SUM(M28)</f>
        <v>95000</v>
      </c>
    </row>
    <row r="29" spans="1:27" s="9" customFormat="1" ht="15" hidden="1" thickBot="1" x14ac:dyDescent="0.4">
      <c r="A29" s="35" t="s">
        <v>14</v>
      </c>
      <c r="B29" s="72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47"/>
      <c r="W29" s="47"/>
      <c r="X29" s="47"/>
      <c r="Y29" s="47"/>
      <c r="Z29" s="15">
        <f>P29</f>
        <v>343895</v>
      </c>
    </row>
    <row r="30" spans="1:27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15"/>
    </row>
    <row r="31" spans="1:27" s="9" customFormat="1" ht="15.5" x14ac:dyDescent="0.35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15"/>
    </row>
    <row r="32" spans="1:27" s="9" customFormat="1" ht="15.5" x14ac:dyDescent="0.35">
      <c r="A32" s="24" t="s">
        <v>8</v>
      </c>
      <c r="B32" s="16"/>
      <c r="C32" s="54"/>
      <c r="D32" s="54"/>
      <c r="E32" s="54"/>
      <c r="F32" s="54"/>
      <c r="G32" s="5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15"/>
    </row>
    <row r="33" spans="1:26" s="9" customFormat="1" ht="14.5" x14ac:dyDescent="0.35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5"/>
    </row>
    <row r="34" spans="1:26" s="9" customFormat="1" ht="15.5" hidden="1" x14ac:dyDescent="0.35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75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15">
        <f>SUM(N34)</f>
        <v>29999</v>
      </c>
    </row>
    <row r="35" spans="1:26" s="9" customFormat="1" ht="15.5" hidden="1" x14ac:dyDescent="0.35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75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15">
        <f>SUM(N35)</f>
        <v>1</v>
      </c>
    </row>
    <row r="36" spans="1:26" s="9" customFormat="1" ht="15.5" hidden="1" x14ac:dyDescent="0.35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4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47"/>
      <c r="W36" s="47"/>
      <c r="X36" s="47"/>
      <c r="Y36" s="47"/>
      <c r="Z36" s="15">
        <f>SUM(Q36)</f>
        <v>111941.1</v>
      </c>
    </row>
    <row r="37" spans="1:26" s="9" customFormat="1" ht="15.5" hidden="1" x14ac:dyDescent="0.35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4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47"/>
      <c r="W37" s="47"/>
      <c r="X37" s="47"/>
      <c r="Y37" s="47"/>
      <c r="Z37" s="15">
        <f t="shared" ref="Z37:Z39" si="1">SUM(Q37)</f>
        <v>1</v>
      </c>
    </row>
    <row r="38" spans="1:26" s="9" customFormat="1" ht="15.5" hidden="1" x14ac:dyDescent="0.35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4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47"/>
      <c r="W38" s="47"/>
      <c r="X38" s="47"/>
      <c r="Y38" s="47"/>
      <c r="Z38" s="15">
        <f t="shared" si="1"/>
        <v>7499</v>
      </c>
    </row>
    <row r="39" spans="1:26" s="9" customFormat="1" ht="15.5" hidden="1" x14ac:dyDescent="0.35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4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47"/>
      <c r="X39" s="47"/>
      <c r="Y39" s="47"/>
      <c r="Z39" s="15">
        <f t="shared" si="1"/>
        <v>1</v>
      </c>
    </row>
    <row r="40" spans="1:26" s="9" customFormat="1" ht="15.5" hidden="1" x14ac:dyDescent="0.35">
      <c r="A40" s="69" t="s">
        <v>121</v>
      </c>
      <c r="B40" s="16" t="s">
        <v>55</v>
      </c>
      <c r="C40" s="78" t="s">
        <v>122</v>
      </c>
      <c r="D40" s="78" t="s">
        <v>123</v>
      </c>
      <c r="E40" s="54" t="s">
        <v>124</v>
      </c>
      <c r="F40" s="71" t="s">
        <v>15</v>
      </c>
      <c r="G40" s="74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47"/>
      <c r="W40" s="47"/>
      <c r="X40" s="47"/>
      <c r="Y40" s="47"/>
      <c r="Z40" s="15">
        <f>T40</f>
        <v>1648.37</v>
      </c>
    </row>
    <row r="41" spans="1:26" s="9" customFormat="1" ht="15.5" hidden="1" x14ac:dyDescent="0.35">
      <c r="A41" s="69" t="s">
        <v>129</v>
      </c>
      <c r="B41" s="16" t="s">
        <v>55</v>
      </c>
      <c r="C41" s="79" t="s">
        <v>130</v>
      </c>
      <c r="D41" s="79" t="s">
        <v>131</v>
      </c>
      <c r="E41" s="14" t="s">
        <v>132</v>
      </c>
      <c r="F41" s="14" t="s">
        <v>15</v>
      </c>
      <c r="G41" s="74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47"/>
      <c r="W41" s="47"/>
      <c r="X41" s="47"/>
      <c r="Y41" s="47"/>
      <c r="Z41" s="15">
        <f>U41</f>
        <v>8151.13</v>
      </c>
    </row>
    <row r="42" spans="1:26" s="9" customFormat="1" ht="15.5" hidden="1" x14ac:dyDescent="0.35">
      <c r="A42" s="17" t="s">
        <v>133</v>
      </c>
      <c r="B42" s="16" t="s">
        <v>55</v>
      </c>
      <c r="C42" s="79" t="s">
        <v>130</v>
      </c>
      <c r="D42" s="79" t="s">
        <v>131</v>
      </c>
      <c r="E42" s="14" t="s">
        <v>132</v>
      </c>
      <c r="F42" s="14" t="s">
        <v>15</v>
      </c>
      <c r="G42" s="74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47"/>
      <c r="W42" s="47"/>
      <c r="X42" s="47"/>
      <c r="Y42" s="47"/>
      <c r="Z42" s="15">
        <f>U42</f>
        <v>30402.385961437674</v>
      </c>
    </row>
    <row r="43" spans="1:26" s="9" customFormat="1" ht="15.5" hidden="1" x14ac:dyDescent="0.35">
      <c r="A43" s="17" t="s">
        <v>141</v>
      </c>
      <c r="B43" s="76" t="s">
        <v>55</v>
      </c>
      <c r="C43" s="50" t="s">
        <v>142</v>
      </c>
      <c r="D43" s="50" t="s">
        <v>143</v>
      </c>
      <c r="E43" s="50" t="s">
        <v>144</v>
      </c>
      <c r="F43" s="14"/>
      <c r="G43" s="74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>
        <f>111419-1</f>
        <v>111418</v>
      </c>
      <c r="X43" s="47"/>
      <c r="Y43" s="47"/>
      <c r="Z43" s="15">
        <f>W43</f>
        <v>111418</v>
      </c>
    </row>
    <row r="44" spans="1:26" s="9" customFormat="1" ht="15.5" hidden="1" x14ac:dyDescent="0.35">
      <c r="A44" s="17" t="s">
        <v>141</v>
      </c>
      <c r="B44" s="16" t="s">
        <v>56</v>
      </c>
      <c r="C44" s="50" t="s">
        <v>142</v>
      </c>
      <c r="D44" s="50" t="s">
        <v>143</v>
      </c>
      <c r="E44" s="50" t="s">
        <v>144</v>
      </c>
      <c r="F44" s="14"/>
      <c r="G44" s="74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>
        <v>1</v>
      </c>
      <c r="X44" s="47"/>
      <c r="Y44" s="47"/>
      <c r="Z44" s="15">
        <f>W44</f>
        <v>1</v>
      </c>
    </row>
    <row r="45" spans="1:26" s="9" customFormat="1" ht="15.5" hidden="1" x14ac:dyDescent="0.35">
      <c r="A45" s="80" t="s">
        <v>147</v>
      </c>
      <c r="B45" s="76" t="s">
        <v>55</v>
      </c>
      <c r="C45" s="81" t="s">
        <v>148</v>
      </c>
      <c r="D45" s="81" t="s">
        <v>149</v>
      </c>
      <c r="E45" s="82" t="s">
        <v>150</v>
      </c>
      <c r="F45" s="14" t="s">
        <v>15</v>
      </c>
      <c r="G45" s="74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>
        <v>15861.62</v>
      </c>
      <c r="Y45" s="47"/>
      <c r="Z45" s="15">
        <f>X45</f>
        <v>15861.62</v>
      </c>
    </row>
    <row r="46" spans="1:26" s="9" customFormat="1" ht="15.5" hidden="1" x14ac:dyDescent="0.35">
      <c r="A46" s="83" t="s">
        <v>151</v>
      </c>
      <c r="B46" s="76" t="s">
        <v>55</v>
      </c>
      <c r="C46" s="81" t="s">
        <v>152</v>
      </c>
      <c r="D46" s="81" t="s">
        <v>153</v>
      </c>
      <c r="E46" s="82" t="s">
        <v>154</v>
      </c>
      <c r="F46" s="14" t="s">
        <v>15</v>
      </c>
      <c r="G46" s="74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>
        <v>11896.21</v>
      </c>
      <c r="Y46" s="47"/>
      <c r="Z46" s="15">
        <f>X46</f>
        <v>11896.21</v>
      </c>
    </row>
    <row r="47" spans="1:26" s="9" customFormat="1" ht="15.5" x14ac:dyDescent="0.35">
      <c r="A47" s="17" t="s">
        <v>157</v>
      </c>
      <c r="B47" s="76" t="s">
        <v>55</v>
      </c>
      <c r="C47" s="86" t="s">
        <v>158</v>
      </c>
      <c r="D47" s="87" t="s">
        <v>159</v>
      </c>
      <c r="E47" s="54" t="s">
        <v>160</v>
      </c>
      <c r="F47" s="14" t="s">
        <v>15</v>
      </c>
      <c r="G47" s="6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>
        <v>3050</v>
      </c>
      <c r="Z47" s="15">
        <f>Y47</f>
        <v>3050</v>
      </c>
    </row>
    <row r="48" spans="1:26" s="9" customFormat="1" ht="14.5" x14ac:dyDescent="0.35">
      <c r="A48" s="17"/>
      <c r="B48" s="16"/>
      <c r="C48" s="14"/>
      <c r="D48" s="14"/>
      <c r="E48" s="14"/>
      <c r="F48" s="16"/>
      <c r="G48" s="6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15"/>
    </row>
    <row r="49" spans="1:26" s="9" customFormat="1" ht="14.5" hidden="1" x14ac:dyDescent="0.35">
      <c r="A49" s="69" t="s">
        <v>43</v>
      </c>
      <c r="B49" s="16" t="s">
        <v>46</v>
      </c>
      <c r="C49" s="14" t="s">
        <v>44</v>
      </c>
      <c r="D49" s="14" t="s">
        <v>21</v>
      </c>
      <c r="E49" s="14" t="s">
        <v>22</v>
      </c>
      <c r="F49" s="71">
        <v>10.561</v>
      </c>
      <c r="G49" s="70"/>
      <c r="H49" s="47">
        <v>3241.0600000000009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15">
        <f>SUM(H49:I49)</f>
        <v>3241.0600000000009</v>
      </c>
    </row>
    <row r="50" spans="1:26" s="9" customFormat="1" ht="14.5" hidden="1" x14ac:dyDescent="0.35">
      <c r="A50" s="17"/>
      <c r="B50" s="39"/>
      <c r="C50" s="42"/>
      <c r="D50" s="42"/>
      <c r="E50" s="42"/>
      <c r="F50" s="39"/>
      <c r="G50" s="3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15"/>
    </row>
    <row r="51" spans="1:26" s="9" customFormat="1" ht="14.5" hidden="1" x14ac:dyDescent="0.35">
      <c r="A51" s="24" t="s">
        <v>8</v>
      </c>
      <c r="B51" s="16"/>
      <c r="C51" s="14"/>
      <c r="D51" s="42"/>
      <c r="E51" s="42"/>
      <c r="F51" s="39"/>
      <c r="G51" s="3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15"/>
    </row>
    <row r="52" spans="1:26" s="9" customFormat="1" ht="14.5" hidden="1" x14ac:dyDescent="0.35">
      <c r="A52" s="14" t="s">
        <v>30</v>
      </c>
      <c r="B52" s="16"/>
      <c r="C52" s="14"/>
      <c r="D52" s="42"/>
      <c r="E52" s="42"/>
      <c r="F52" s="39"/>
      <c r="G52" s="39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15"/>
    </row>
    <row r="53" spans="1:26" s="9" customFormat="1" ht="14.5" hidden="1" x14ac:dyDescent="0.35">
      <c r="A53" s="34"/>
      <c r="B53" s="16"/>
      <c r="C53" s="14"/>
      <c r="D53" s="50"/>
      <c r="E53" s="50"/>
      <c r="F53" s="14"/>
      <c r="G53" s="67" t="s">
        <v>33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15"/>
    </row>
    <row r="54" spans="1:26" s="9" customFormat="1" ht="14.5" hidden="1" x14ac:dyDescent="0.35">
      <c r="A54" s="34" t="s">
        <v>35</v>
      </c>
      <c r="B54" s="16" t="s">
        <v>38</v>
      </c>
      <c r="C54" s="14" t="s">
        <v>36</v>
      </c>
      <c r="D54" s="50" t="s">
        <v>19</v>
      </c>
      <c r="E54" s="50" t="s">
        <v>37</v>
      </c>
      <c r="F54" s="14">
        <v>17.245000000000001</v>
      </c>
      <c r="G54" s="67" t="s">
        <v>33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15"/>
    </row>
    <row r="55" spans="1:26" s="9" customFormat="1" ht="14.5" hidden="1" x14ac:dyDescent="0.35">
      <c r="A55" s="34"/>
      <c r="B55" s="16"/>
      <c r="C55" s="14"/>
      <c r="D55" s="14"/>
      <c r="E55" s="14"/>
      <c r="F55" s="14"/>
      <c r="G55" s="14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15"/>
    </row>
    <row r="56" spans="1:26" s="9" customFormat="1" ht="14.5" hidden="1" x14ac:dyDescent="0.35">
      <c r="A56" s="44"/>
      <c r="B56" s="45"/>
      <c r="C56" s="14"/>
      <c r="D56" s="14"/>
      <c r="E56" s="14"/>
      <c r="F56" s="14"/>
      <c r="G56" s="14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15"/>
    </row>
    <row r="57" spans="1:26" s="9" customFormat="1" ht="14.5" hidden="1" x14ac:dyDescent="0.35">
      <c r="A57" s="44"/>
      <c r="B57" s="16"/>
      <c r="C57" s="14"/>
      <c r="D57" s="14"/>
      <c r="E57" s="14"/>
      <c r="F57" s="14"/>
      <c r="G57" s="14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15"/>
    </row>
    <row r="58" spans="1:26" s="9" customFormat="1" ht="14.5" hidden="1" x14ac:dyDescent="0.35">
      <c r="A58" s="44"/>
      <c r="B58" s="16"/>
      <c r="C58" s="14"/>
      <c r="D58" s="14"/>
      <c r="E58" s="14"/>
      <c r="F58" s="14"/>
      <c r="G58" s="14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15"/>
    </row>
    <row r="59" spans="1:26" s="9" customFormat="1" ht="14.5" hidden="1" x14ac:dyDescent="0.35">
      <c r="A59" s="17"/>
      <c r="B59" s="39"/>
      <c r="C59" s="40"/>
      <c r="D59" s="40"/>
      <c r="E59" s="41"/>
      <c r="F59" s="39"/>
      <c r="G59" s="3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15"/>
    </row>
    <row r="60" spans="1:26" s="9" customFormat="1" ht="14.5" hidden="1" x14ac:dyDescent="0.35">
      <c r="A60" s="24" t="s">
        <v>8</v>
      </c>
      <c r="B60" s="39"/>
      <c r="C60" s="40"/>
      <c r="D60" s="40"/>
      <c r="E60" s="41"/>
      <c r="F60" s="39"/>
      <c r="G60" s="39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15"/>
    </row>
    <row r="61" spans="1:26" s="9" customFormat="1" ht="14.5" hidden="1" x14ac:dyDescent="0.35">
      <c r="A61" s="14" t="s">
        <v>78</v>
      </c>
      <c r="B61" s="39"/>
      <c r="C61" s="40"/>
      <c r="D61" s="40"/>
      <c r="E61" s="41"/>
      <c r="F61" s="39"/>
      <c r="G61" s="39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15"/>
    </row>
    <row r="62" spans="1:26" s="9" customFormat="1" ht="14.5" hidden="1" x14ac:dyDescent="0.35">
      <c r="A62" s="44" t="s">
        <v>17</v>
      </c>
      <c r="B62" s="16" t="s">
        <v>79</v>
      </c>
      <c r="C62" s="14" t="s">
        <v>80</v>
      </c>
      <c r="D62" s="14" t="s">
        <v>18</v>
      </c>
      <c r="E62" s="37" t="s">
        <v>81</v>
      </c>
      <c r="F62" s="33">
        <v>17.800999999999998</v>
      </c>
      <c r="G62" s="67" t="s">
        <v>34</v>
      </c>
      <c r="H62" s="47"/>
      <c r="I62" s="47"/>
      <c r="J62" s="47"/>
      <c r="K62" s="47"/>
      <c r="L62" s="47">
        <v>27014</v>
      </c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15">
        <f>L62</f>
        <v>27014</v>
      </c>
    </row>
    <row r="63" spans="1:26" s="9" customFormat="1" ht="14.5" hidden="1" x14ac:dyDescent="0.35">
      <c r="A63" s="17"/>
      <c r="B63" s="16"/>
      <c r="C63" s="36"/>
      <c r="D63" s="36"/>
      <c r="E63" s="37"/>
      <c r="F63" s="16"/>
      <c r="G63" s="1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15"/>
    </row>
    <row r="64" spans="1:26" s="9" customFormat="1" ht="14.5" hidden="1" x14ac:dyDescent="0.35">
      <c r="A64" s="38" t="s">
        <v>8</v>
      </c>
      <c r="B64" s="16"/>
      <c r="C64" s="36"/>
      <c r="D64" s="36"/>
      <c r="E64" s="37"/>
      <c r="F64" s="16"/>
      <c r="G64" s="1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15"/>
    </row>
    <row r="65" spans="1:27" s="9" customFormat="1" ht="14.5" hidden="1" x14ac:dyDescent="0.35">
      <c r="A65" s="14" t="s">
        <v>66</v>
      </c>
      <c r="B65" s="10"/>
      <c r="C65" s="11"/>
      <c r="D65" s="11"/>
      <c r="E65" s="12"/>
      <c r="F65" s="13"/>
      <c r="G65" s="13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15"/>
    </row>
    <row r="66" spans="1:27" s="9" customFormat="1" ht="15.5" hidden="1" x14ac:dyDescent="0.35">
      <c r="A66" s="59" t="s">
        <v>69</v>
      </c>
      <c r="B66" s="72" t="s">
        <v>55</v>
      </c>
      <c r="C66" s="14" t="s">
        <v>70</v>
      </c>
      <c r="D66" s="14" t="s">
        <v>71</v>
      </c>
      <c r="E66" s="14" t="s">
        <v>72</v>
      </c>
      <c r="F66" s="14">
        <v>17.225000000000001</v>
      </c>
      <c r="G66" s="74" t="s">
        <v>73</v>
      </c>
      <c r="H66" s="47"/>
      <c r="I66" s="47"/>
      <c r="J66" s="47"/>
      <c r="K66" s="47">
        <f>240764-1</f>
        <v>240763</v>
      </c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>
        <v>181500</v>
      </c>
      <c r="W66" s="47"/>
      <c r="X66" s="47"/>
      <c r="Y66" s="47"/>
      <c r="Z66" s="15">
        <f>SUM(H66:V66)</f>
        <v>422263</v>
      </c>
    </row>
    <row r="67" spans="1:27" s="9" customFormat="1" ht="15.5" hidden="1" x14ac:dyDescent="0.35">
      <c r="A67" s="59" t="s">
        <v>69</v>
      </c>
      <c r="B67" s="16" t="s">
        <v>74</v>
      </c>
      <c r="C67" s="14" t="s">
        <v>70</v>
      </c>
      <c r="D67" s="14" t="s">
        <v>71</v>
      </c>
      <c r="E67" s="14" t="s">
        <v>72</v>
      </c>
      <c r="F67" s="14">
        <v>17.225000000000001</v>
      </c>
      <c r="G67" s="74" t="s">
        <v>73</v>
      </c>
      <c r="H67" s="47"/>
      <c r="I67" s="47"/>
      <c r="J67" s="47"/>
      <c r="K67" s="47">
        <v>1</v>
      </c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15">
        <f>SUM(K67)</f>
        <v>1</v>
      </c>
    </row>
    <row r="68" spans="1:27" s="9" customFormat="1" ht="14.5" hidden="1" x14ac:dyDescent="0.35">
      <c r="A68" s="44"/>
      <c r="B68" s="16"/>
      <c r="C68" s="14"/>
      <c r="D68" s="14"/>
      <c r="E68" s="14"/>
      <c r="F68" s="14"/>
      <c r="G68" s="42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15"/>
    </row>
    <row r="69" spans="1:27" s="9" customFormat="1" ht="14.5" hidden="1" x14ac:dyDescent="0.35">
      <c r="A69" s="17"/>
      <c r="B69" s="16"/>
      <c r="C69" s="14"/>
      <c r="D69" s="14"/>
      <c r="E69" s="14"/>
      <c r="F69" s="14"/>
      <c r="G69" s="42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15"/>
    </row>
    <row r="70" spans="1:27" s="9" customFormat="1" ht="14.5" x14ac:dyDescent="0.35">
      <c r="A70" s="17"/>
      <c r="B70" s="16"/>
      <c r="C70" s="36"/>
      <c r="D70" s="40"/>
      <c r="E70" s="41"/>
      <c r="F70" s="42"/>
      <c r="G70" s="42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15"/>
    </row>
    <row r="71" spans="1:27" s="9" customFormat="1" ht="14.5" x14ac:dyDescent="0.35">
      <c r="A71" s="17" t="s">
        <v>0</v>
      </c>
      <c r="B71" s="17"/>
      <c r="C71" s="52"/>
      <c r="D71" s="52"/>
      <c r="E71" s="52"/>
      <c r="F71" s="52"/>
      <c r="G71" s="52"/>
      <c r="H71" s="47">
        <f>SUM(H8:H70)</f>
        <v>3241.0600000000009</v>
      </c>
      <c r="I71" s="47">
        <f>SUM(I8:I70)</f>
        <v>1230933</v>
      </c>
      <c r="J71" s="47">
        <f>SUM(J7:J23)</f>
        <v>156297</v>
      </c>
      <c r="K71" s="47">
        <f>SUM(K65:K69)</f>
        <v>240764</v>
      </c>
      <c r="L71" s="47">
        <f>SUM(L61:L69)</f>
        <v>27014</v>
      </c>
      <c r="M71" s="47">
        <f>SUM(M26:M28)</f>
        <v>95000</v>
      </c>
      <c r="N71" s="47">
        <f>SUM(N21:N35)</f>
        <v>100000</v>
      </c>
      <c r="O71" s="47">
        <f>SUM(O10:O11)</f>
        <v>224683</v>
      </c>
      <c r="P71" s="47">
        <f>SUM(P27:P31)</f>
        <v>343895</v>
      </c>
      <c r="Q71" s="47">
        <f>SUM(Q33:Q47)</f>
        <v>119442.1</v>
      </c>
      <c r="R71" s="47">
        <f>SUM(R7:R20)</f>
        <v>1486179</v>
      </c>
      <c r="S71" s="47">
        <f>SUM(S18:S20)</f>
        <v>45000</v>
      </c>
      <c r="T71" s="47">
        <f>SUM(T39:T47)</f>
        <v>1648.37</v>
      </c>
      <c r="U71" s="47">
        <f>SUM(U33:U47)</f>
        <v>38553.515961437675</v>
      </c>
      <c r="V71" s="47">
        <f>SUM(V65:V69)</f>
        <v>181500</v>
      </c>
      <c r="W71" s="47">
        <f>SUM(W33:W47)</f>
        <v>111419</v>
      </c>
      <c r="X71" s="47">
        <f>SUM(X33:X48)</f>
        <v>27757.83</v>
      </c>
      <c r="Y71" s="47">
        <f>SUM(Y33:Y48)</f>
        <v>3050</v>
      </c>
      <c r="Z71" s="32"/>
      <c r="AA71" s="65"/>
    </row>
    <row r="72" spans="1:27" s="9" customFormat="1" ht="14.5" x14ac:dyDescent="0.35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2"/>
    </row>
    <row r="73" spans="1:27" s="9" customFormat="1" ht="14.5" x14ac:dyDescent="0.35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7" s="9" customFormat="1" ht="14.5" x14ac:dyDescent="0.35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7" s="9" customFormat="1" ht="14.5" hidden="1" x14ac:dyDescent="0.35">
      <c r="A75" s="18" t="s">
        <v>49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7" s="9" customFormat="1" ht="14.5" hidden="1" x14ac:dyDescent="0.35">
      <c r="A76" s="19" t="s">
        <v>50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7" ht="14.5" hidden="1" x14ac:dyDescent="0.35">
      <c r="A77" s="18" t="s">
        <v>51</v>
      </c>
    </row>
    <row r="78" spans="1:27" ht="14.5" hidden="1" x14ac:dyDescent="0.35">
      <c r="A78" s="19" t="s">
        <v>52</v>
      </c>
    </row>
    <row r="79" spans="1:27" ht="14.5" hidden="1" x14ac:dyDescent="0.35">
      <c r="A79" s="18" t="s">
        <v>59</v>
      </c>
    </row>
    <row r="80" spans="1:27" ht="14.5" hidden="1" x14ac:dyDescent="0.35">
      <c r="A80" s="19" t="s">
        <v>60</v>
      </c>
    </row>
    <row r="81" spans="1:1" ht="14.5" hidden="1" x14ac:dyDescent="0.35">
      <c r="A81" s="18" t="s">
        <v>67</v>
      </c>
    </row>
    <row r="82" spans="1:1" ht="14.5" hidden="1" x14ac:dyDescent="0.35">
      <c r="A82" s="19" t="s">
        <v>68</v>
      </c>
    </row>
    <row r="83" spans="1:1" ht="14.5" hidden="1" x14ac:dyDescent="0.35">
      <c r="A83" s="18" t="s">
        <v>76</v>
      </c>
    </row>
    <row r="84" spans="1:1" ht="14.5" hidden="1" x14ac:dyDescent="0.35">
      <c r="A84" s="19" t="s">
        <v>77</v>
      </c>
    </row>
    <row r="85" spans="1:1" ht="14.5" hidden="1" x14ac:dyDescent="0.35">
      <c r="A85" s="18" t="s">
        <v>82</v>
      </c>
    </row>
    <row r="86" spans="1:1" ht="14.5" hidden="1" x14ac:dyDescent="0.35">
      <c r="A86" s="18" t="s">
        <v>83</v>
      </c>
    </row>
    <row r="87" spans="1:1" ht="14.5" hidden="1" x14ac:dyDescent="0.35">
      <c r="A87" s="18" t="s">
        <v>89</v>
      </c>
    </row>
    <row r="88" spans="1:1" ht="14.5" hidden="1" x14ac:dyDescent="0.35">
      <c r="A88" s="18" t="s">
        <v>88</v>
      </c>
    </row>
    <row r="89" spans="1:1" ht="14.5" hidden="1" x14ac:dyDescent="0.35">
      <c r="A89" s="18" t="s">
        <v>97</v>
      </c>
    </row>
    <row r="90" spans="1:1" ht="14.5" hidden="1" x14ac:dyDescent="0.35">
      <c r="A90" s="19" t="s">
        <v>96</v>
      </c>
    </row>
    <row r="91" spans="1:1" ht="14.5" hidden="1" x14ac:dyDescent="0.35">
      <c r="A91" s="18" t="s">
        <v>101</v>
      </c>
    </row>
    <row r="92" spans="1:1" ht="14.5" hidden="1" x14ac:dyDescent="0.35">
      <c r="A92" s="19" t="s">
        <v>102</v>
      </c>
    </row>
    <row r="93" spans="1:1" ht="14.5" hidden="1" x14ac:dyDescent="0.35">
      <c r="A93" s="18" t="s">
        <v>106</v>
      </c>
    </row>
    <row r="94" spans="1:1" ht="14.5" hidden="1" x14ac:dyDescent="0.35">
      <c r="A94" s="19" t="s">
        <v>105</v>
      </c>
    </row>
    <row r="95" spans="1:1" ht="14.5" hidden="1" x14ac:dyDescent="0.35">
      <c r="A95" s="18" t="s">
        <v>114</v>
      </c>
    </row>
    <row r="96" spans="1:1" ht="14.5" hidden="1" x14ac:dyDescent="0.35">
      <c r="A96" s="19" t="s">
        <v>115</v>
      </c>
    </row>
    <row r="97" spans="1:1" ht="14.5" hidden="1" x14ac:dyDescent="0.35">
      <c r="A97" s="18" t="s">
        <v>119</v>
      </c>
    </row>
    <row r="98" spans="1:1" ht="14.5" hidden="1" x14ac:dyDescent="0.35">
      <c r="A98" s="19" t="s">
        <v>118</v>
      </c>
    </row>
    <row r="99" spans="1:1" ht="14.5" hidden="1" x14ac:dyDescent="0.35">
      <c r="A99" s="18" t="s">
        <v>126</v>
      </c>
    </row>
    <row r="100" spans="1:1" ht="14.5" hidden="1" x14ac:dyDescent="0.35">
      <c r="A100" s="19" t="s">
        <v>125</v>
      </c>
    </row>
    <row r="101" spans="1:1" ht="14.5" hidden="1" x14ac:dyDescent="0.35">
      <c r="A101" s="18" t="s">
        <v>128</v>
      </c>
    </row>
    <row r="102" spans="1:1" ht="14.5" hidden="1" x14ac:dyDescent="0.35">
      <c r="A102" s="19" t="s">
        <v>127</v>
      </c>
    </row>
    <row r="103" spans="1:1" ht="14.5" hidden="1" x14ac:dyDescent="0.35">
      <c r="A103" s="18" t="s">
        <v>137</v>
      </c>
    </row>
    <row r="104" spans="1:1" ht="14.5" hidden="1" x14ac:dyDescent="0.35">
      <c r="A104" s="19" t="s">
        <v>136</v>
      </c>
    </row>
    <row r="105" spans="1:1" ht="14.5" hidden="1" x14ac:dyDescent="0.35">
      <c r="A105" s="18" t="s">
        <v>140</v>
      </c>
    </row>
    <row r="106" spans="1:1" ht="14.5" hidden="1" x14ac:dyDescent="0.35">
      <c r="A106" s="19" t="s">
        <v>139</v>
      </c>
    </row>
    <row r="107" spans="1:1" ht="14.5" hidden="1" x14ac:dyDescent="0.35">
      <c r="A107" s="18" t="s">
        <v>145</v>
      </c>
    </row>
    <row r="108" spans="1:1" ht="14.5" hidden="1" x14ac:dyDescent="0.35">
      <c r="A108" s="19" t="s">
        <v>125</v>
      </c>
    </row>
    <row r="109" spans="1:1" ht="14.5" x14ac:dyDescent="0.35">
      <c r="A109" s="18" t="s">
        <v>156</v>
      </c>
    </row>
    <row r="110" spans="1:1" ht="14.5" x14ac:dyDescent="0.35">
      <c r="A110" s="19" t="s">
        <v>125</v>
      </c>
    </row>
    <row r="120" spans="1:1" ht="14.5" x14ac:dyDescent="0.35">
      <c r="A120" s="9" t="s">
        <v>39</v>
      </c>
    </row>
    <row r="121" spans="1:1" ht="14.5" x14ac:dyDescent="0.35">
      <c r="A121" s="9" t="s">
        <v>42</v>
      </c>
    </row>
    <row r="122" spans="1:1" ht="14.5" x14ac:dyDescent="0.35">
      <c r="A122" s="9" t="s">
        <v>40</v>
      </c>
    </row>
    <row r="123" spans="1:1" ht="14.5" x14ac:dyDescent="0.35">
      <c r="A123" s="68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2024-03-13T16:10:25Z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