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45E212D-2191-4AA0-83F5-0AFF15646D8B}" xr6:coauthVersionLast="47" xr6:coauthVersionMax="47" xr10:uidLastSave="{00000000-0000-0000-0000-000000000000}"/>
  <bookViews>
    <workbookView xWindow="2730" yWindow="2730" windowWidth="21810" windowHeight="11385" xr2:uid="{00000000-000D-0000-FFFF-FFFF00000000}"/>
  </bookViews>
  <sheets>
    <sheet name="LAWRENCE" sheetId="2" r:id="rId1"/>
  </sheets>
  <definedNames>
    <definedName name="_xlnm.Print_Area" localSheetId="0">LAWRENCE!$A$1:$H$59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7" i="2" l="1"/>
  <c r="M48" i="2"/>
  <c r="M53" i="2"/>
  <c r="K52" i="2"/>
  <c r="M52" i="2" s="1"/>
  <c r="J15" i="2"/>
  <c r="J57" i="2" s="1"/>
  <c r="M16" i="2"/>
  <c r="M15" i="2"/>
  <c r="I8" i="2"/>
  <c r="I57" i="2" s="1"/>
  <c r="M9" i="2"/>
  <c r="M35" i="2"/>
  <c r="K57" i="2" l="1"/>
  <c r="M8" i="2"/>
  <c r="H57" i="2"/>
</calcChain>
</file>

<file path=xl/sharedStrings.xml><?xml version="1.0" encoding="utf-8"?>
<sst xmlns="http://schemas.openxmlformats.org/spreadsheetml/2006/main" count="122" uniqueCount="86">
  <si>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</si>
  <si>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</si>
  <si>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</si>
  <si>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</si>
  <si>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</si>
  <si>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</si>
  <si>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</si>
  <si>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</si>
  <si>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</si>
  <si>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</si>
  <si>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</si>
  <si>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</si>
  <si>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</si>
  <si>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</si>
  <si>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</si>
  <si>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</si>
  <si>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</si>
  <si>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</si>
  <si>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</si>
  <si>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</si>
  <si>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</si>
  <si>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N.A</t>
  </si>
  <si>
    <t>4400-3067</t>
  </si>
  <si>
    <t>K103</t>
  </si>
  <si>
    <t>CT EOL 23CCLAWSOSWTF</t>
  </si>
  <si>
    <t>7003-0135</t>
  </si>
  <si>
    <t>K264</t>
  </si>
  <si>
    <t>7002-6626</t>
  </si>
  <si>
    <t>K105</t>
  </si>
  <si>
    <t>K107</t>
  </si>
  <si>
    <t>7003-0803</t>
  </si>
  <si>
    <t>K284</t>
  </si>
  <si>
    <t>DUNS 947581567</t>
  </si>
  <si>
    <t>CT EOL 23CCLAWTRADE</t>
  </si>
  <si>
    <t>FAIN #</t>
  </si>
  <si>
    <t>AA-38535-22-55-A-25</t>
  </si>
  <si>
    <t>ES38736-22-55-A-25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</si>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</sst>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A2" zoomScaleNormal="100" workbookViewId="0">
      <selection activeCell="E48" sqref="E48"/>
    </sheetView>
  </sheetViews>
  <sheetFormatPr defaultColWidth="9.140625" defaultRowHeight="13.5" x14ac:dyDescent="0.25"/>
  <cols>
    <col min="1" max="1" width="42.42578125" style="3" customWidth="1"/>
    <col min="2" max="2" width="38.42578125" style="3" customWidth="1"/>
    <col min="3" max="3" width="19.140625" style="2" customWidth="1"/>
    <col min="4" max="4" width="16.140625" style="2" customWidth="1"/>
    <col min="5" max="5" width="11.42578125" style="2" customWidth="1"/>
    <col min="6" max="6" width="12.42578125" style="2" customWidth="1"/>
    <col min="7" max="7" width="27.5703125" style="2" customWidth="1"/>
    <col min="8" max="8" width="14.140625" style="2" hidden="1" customWidth="1"/>
    <col min="9" max="11" width="24" style="2" hidden="1" customWidth="1"/>
    <col min="12" max="12" width="16.85546875" style="2" customWidth="1"/>
    <col min="13" max="13" width="13.85546875" style="3" hidden="1" customWidth="1"/>
    <col min="14" max="14" width="11.140625" style="3" bestFit="1" customWidth="1"/>
    <col min="15" max="15" width="12.85546875" style="3" bestFit="1" customWidth="1"/>
    <col min="16" max="16384" width="9.140625" style="3"/>
  </cols>
  <sheetData>
    <row r="1" spans="1:14" ht="20.25" x14ac:dyDescent="0.3">
      <c r="A1" s="3" t="s">
        <v>11</v>
      </c>
      <c r="B1" s="76" t="s">
        <v>10</v>
      </c>
      <c r="C1" s="77"/>
      <c r="D1" s="77"/>
      <c r="E1" s="77"/>
      <c r="F1" s="77"/>
      <c r="G1" s="77"/>
      <c r="H1" s="77"/>
      <c r="I1" s="56"/>
      <c r="J1" s="56"/>
      <c r="K1" s="56"/>
      <c r="L1" s="56"/>
    </row>
    <row r="2" spans="1:14" ht="20.25" x14ac:dyDescent="0.3">
      <c r="A2" s="4" t="s">
        <v>12</v>
      </c>
      <c r="B2" s="6"/>
      <c r="C2" s="6"/>
      <c r="D2" s="6"/>
      <c r="E2" s="7"/>
      <c r="F2" s="7"/>
      <c r="G2" s="7"/>
    </row>
    <row r="3" spans="1:14" ht="20.25" x14ac:dyDescent="0.3">
      <c r="A3" s="4" t="s">
        <v>13</v>
      </c>
      <c r="B3" s="6" t="s">
        <v>7</v>
      </c>
      <c r="C3" s="1"/>
    </row>
    <row r="4" spans="1:14" ht="21" thickBot="1" x14ac:dyDescent="0.35">
      <c r="A4" s="4"/>
      <c r="B4" s="5"/>
      <c r="C4" s="1"/>
    </row>
    <row r="5" spans="1:14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9" t="s">
        <v>34</v>
      </c>
      <c r="H5" s="31" t="s">
        <v>51</v>
      </c>
      <c r="I5" s="59" t="s">
        <v>52</v>
      </c>
      <c r="J5" s="59" t="s">
        <v>68</v>
      </c>
      <c r="K5" s="59" t="s">
        <v>69</v>
      </c>
      <c r="L5" s="59" t="s">
        <v>79</v>
      </c>
      <c r="M5" s="8" t="s">
        <v>6</v>
      </c>
    </row>
    <row r="6" spans="1:14" s="9" customFormat="1" ht="16.5" hidden="1" x14ac:dyDescent="0.3">
      <c r="A6" s="24" t="s">
        <v>8</v>
      </c>
      <c r="B6" s="25"/>
      <c r="C6" s="26"/>
      <c r="D6" s="26"/>
      <c r="E6" s="27"/>
      <c r="F6" s="28"/>
      <c r="G6" s="28"/>
      <c r="H6" s="28"/>
      <c r="I6" s="58"/>
      <c r="J6" s="58"/>
      <c r="K6" s="58"/>
      <c r="L6" s="58"/>
      <c r="M6" s="29"/>
    </row>
    <row r="7" spans="1:14" s="9" customFormat="1" ht="16.5" hidden="1" x14ac:dyDescent="0.3">
      <c r="A7" s="14" t="s">
        <v>57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15"/>
    </row>
    <row r="8" spans="1:14" s="9" customFormat="1" ht="16.5" hidden="1" x14ac:dyDescent="0.3">
      <c r="A8" s="61" t="s">
        <v>58</v>
      </c>
      <c r="B8" s="73" t="s">
        <v>59</v>
      </c>
      <c r="C8" s="74" t="s">
        <v>61</v>
      </c>
      <c r="D8" s="62" t="s">
        <v>62</v>
      </c>
      <c r="E8" s="62">
        <v>6501</v>
      </c>
      <c r="F8" s="16">
        <v>17.259</v>
      </c>
      <c r="G8" s="67" t="s">
        <v>35</v>
      </c>
      <c r="H8" s="47"/>
      <c r="I8" s="47">
        <f>1230933-1</f>
        <v>1230932</v>
      </c>
      <c r="J8" s="47"/>
      <c r="K8" s="47"/>
      <c r="L8" s="47"/>
      <c r="M8" s="15">
        <f>SUM(I8)</f>
        <v>1230932</v>
      </c>
    </row>
    <row r="9" spans="1:14" s="9" customFormat="1" ht="16.5" hidden="1" x14ac:dyDescent="0.3">
      <c r="A9" s="61" t="s">
        <v>58</v>
      </c>
      <c r="B9" s="16" t="s">
        <v>60</v>
      </c>
      <c r="C9" s="74" t="s">
        <v>61</v>
      </c>
      <c r="D9" s="62" t="s">
        <v>62</v>
      </c>
      <c r="E9" s="62">
        <v>6501</v>
      </c>
      <c r="F9" s="16">
        <v>17.259</v>
      </c>
      <c r="G9" s="67" t="s">
        <v>35</v>
      </c>
      <c r="H9" s="47"/>
      <c r="I9" s="47">
        <v>1</v>
      </c>
      <c r="J9" s="47"/>
      <c r="K9" s="47"/>
      <c r="L9" s="47"/>
      <c r="M9" s="15">
        <f>SUM(I9)</f>
        <v>1</v>
      </c>
    </row>
    <row r="10" spans="1:14" s="9" customFormat="1" ht="16.5" hidden="1" x14ac:dyDescent="0.3">
      <c r="A10" s="17"/>
      <c r="B10" s="16"/>
      <c r="C10" s="50"/>
      <c r="D10" s="54"/>
      <c r="E10" s="54">
        <v>6502</v>
      </c>
      <c r="F10" s="14">
        <v>17.257999999999999</v>
      </c>
      <c r="G10" s="67" t="s">
        <v>35</v>
      </c>
      <c r="H10" s="47"/>
      <c r="I10" s="47"/>
      <c r="J10" s="47"/>
      <c r="K10" s="47"/>
      <c r="L10" s="47"/>
      <c r="M10" s="15"/>
    </row>
    <row r="11" spans="1:14" s="18" customFormat="1" ht="16.5" hidden="1" x14ac:dyDescent="0.3">
      <c r="A11" s="17"/>
      <c r="B11" s="16"/>
      <c r="C11" s="50"/>
      <c r="D11" s="54"/>
      <c r="E11" s="54">
        <v>6502</v>
      </c>
      <c r="F11" s="14">
        <v>17.257999999999999</v>
      </c>
      <c r="G11" s="67" t="s">
        <v>35</v>
      </c>
      <c r="H11" s="47"/>
      <c r="I11" s="47"/>
      <c r="J11" s="47"/>
      <c r="K11" s="47"/>
      <c r="L11" s="47"/>
      <c r="M11" s="15"/>
    </row>
    <row r="12" spans="1:14" s="18" customFormat="1" ht="16.5" hidden="1" x14ac:dyDescent="0.3">
      <c r="A12" s="17"/>
      <c r="B12" s="16"/>
      <c r="C12" s="14"/>
      <c r="D12" s="54"/>
      <c r="E12" s="54">
        <v>6502</v>
      </c>
      <c r="F12" s="14">
        <v>17.257999999999999</v>
      </c>
      <c r="G12" s="67" t="s">
        <v>35</v>
      </c>
      <c r="H12" s="47"/>
      <c r="I12" s="47"/>
      <c r="J12" s="47"/>
      <c r="K12" s="47"/>
      <c r="L12" s="47"/>
      <c r="M12" s="15"/>
    </row>
    <row r="13" spans="1:14" s="18" customFormat="1" ht="16.5" hidden="1" x14ac:dyDescent="0.3">
      <c r="A13" s="17"/>
      <c r="B13" s="16"/>
      <c r="C13" s="14"/>
      <c r="D13" s="54"/>
      <c r="E13" s="54">
        <v>6502</v>
      </c>
      <c r="F13" s="14">
        <v>17.257999999999999</v>
      </c>
      <c r="G13" s="67" t="s">
        <v>35</v>
      </c>
      <c r="H13" s="47"/>
      <c r="I13" s="47"/>
      <c r="J13" s="47"/>
      <c r="K13" s="47"/>
      <c r="L13" s="47"/>
      <c r="M13" s="15"/>
    </row>
    <row r="14" spans="1:14" s="18" customFormat="1" ht="16.5" hidden="1" x14ac:dyDescent="0.3">
      <c r="A14" s="34"/>
      <c r="B14" s="49"/>
      <c r="C14" s="33"/>
      <c r="D14" s="14"/>
      <c r="E14" s="16"/>
      <c r="F14" s="14"/>
      <c r="G14" s="67"/>
      <c r="H14" s="47"/>
      <c r="I14" s="47"/>
      <c r="J14" s="47"/>
      <c r="K14" s="47"/>
      <c r="L14" s="47"/>
      <c r="M14" s="15"/>
    </row>
    <row r="15" spans="1:14" s="18" customFormat="1" ht="16.5" hidden="1" x14ac:dyDescent="0.3">
      <c r="A15" s="34" t="s">
        <v>65</v>
      </c>
      <c r="B15" s="73" t="s">
        <v>59</v>
      </c>
      <c r="C15" s="74" t="s">
        <v>66</v>
      </c>
      <c r="D15" s="54" t="s">
        <v>67</v>
      </c>
      <c r="E15" s="54">
        <v>6503</v>
      </c>
      <c r="F15" s="14">
        <v>17.277999999999999</v>
      </c>
      <c r="G15" s="67" t="s">
        <v>35</v>
      </c>
      <c r="H15" s="47"/>
      <c r="I15" s="47"/>
      <c r="J15" s="47">
        <f>156297-1</f>
        <v>156296</v>
      </c>
      <c r="K15" s="47"/>
      <c r="L15" s="47"/>
      <c r="M15" s="15">
        <f>SUM(J15)</f>
        <v>156296</v>
      </c>
    </row>
    <row r="16" spans="1:14" s="18" customFormat="1" ht="16.5" hidden="1" x14ac:dyDescent="0.3">
      <c r="A16" s="34" t="s">
        <v>65</v>
      </c>
      <c r="B16" s="16" t="s">
        <v>60</v>
      </c>
      <c r="C16" s="74" t="s">
        <v>66</v>
      </c>
      <c r="D16" s="54" t="s">
        <v>67</v>
      </c>
      <c r="E16" s="54">
        <v>6503</v>
      </c>
      <c r="F16" s="14">
        <v>17.277999999999999</v>
      </c>
      <c r="G16" s="67" t="s">
        <v>35</v>
      </c>
      <c r="H16" s="47"/>
      <c r="I16" s="47"/>
      <c r="J16" s="47">
        <v>1</v>
      </c>
      <c r="K16" s="47"/>
      <c r="L16" s="47"/>
      <c r="M16" s="15">
        <f>J16</f>
        <v>1</v>
      </c>
      <c r="N16" s="53"/>
    </row>
    <row r="17" spans="1:13" s="18" customFormat="1" ht="15" hidden="1" x14ac:dyDescent="0.25">
      <c r="A17" s="34"/>
      <c r="B17" s="16"/>
      <c r="C17" s="46"/>
      <c r="D17" s="14"/>
      <c r="E17" s="16"/>
      <c r="F17" s="14"/>
      <c r="G17" s="14"/>
      <c r="H17" s="47"/>
      <c r="I17" s="47"/>
      <c r="J17" s="47"/>
      <c r="K17" s="47"/>
      <c r="L17" s="47"/>
      <c r="M17" s="15"/>
    </row>
    <row r="18" spans="1:13" s="9" customFormat="1" ht="16.5" hidden="1" x14ac:dyDescent="0.3">
      <c r="A18" s="34"/>
      <c r="B18" s="16"/>
      <c r="C18" s="46"/>
      <c r="D18" s="14"/>
      <c r="E18" s="16"/>
      <c r="F18" s="14"/>
      <c r="G18" s="14"/>
      <c r="H18" s="47"/>
      <c r="I18" s="47"/>
      <c r="J18" s="47"/>
      <c r="K18" s="47"/>
      <c r="L18" s="47"/>
      <c r="M18" s="15"/>
    </row>
    <row r="19" spans="1:13" s="9" customFormat="1" ht="16.5" hidden="1" x14ac:dyDescent="0.3">
      <c r="A19" s="34"/>
      <c r="B19" s="16"/>
      <c r="C19" s="46"/>
      <c r="D19" s="14"/>
      <c r="E19" s="16"/>
      <c r="F19" s="14"/>
      <c r="G19" s="14"/>
      <c r="H19" s="47"/>
      <c r="I19" s="47"/>
      <c r="J19" s="47"/>
      <c r="K19" s="47"/>
      <c r="L19" s="47"/>
      <c r="M19" s="15"/>
    </row>
    <row r="20" spans="1:13" s="9" customFormat="1" ht="16.5" hidden="1" x14ac:dyDescent="0.3">
      <c r="A20" s="34"/>
      <c r="B20" s="49"/>
      <c r="C20" s="33"/>
      <c r="D20" s="14"/>
      <c r="E20" s="16"/>
      <c r="F20" s="14"/>
      <c r="G20" s="14"/>
      <c r="H20" s="47"/>
      <c r="I20" s="47"/>
      <c r="J20" s="47"/>
      <c r="K20" s="47"/>
      <c r="L20" s="47"/>
      <c r="M20" s="15"/>
    </row>
    <row r="21" spans="1:13" s="9" customFormat="1" ht="16.5" hidden="1" x14ac:dyDescent="0.3">
      <c r="A21" s="17"/>
      <c r="B21" s="16"/>
      <c r="C21" s="51"/>
      <c r="D21" s="14"/>
      <c r="E21" s="51"/>
      <c r="F21" s="14"/>
      <c r="G21" s="14"/>
      <c r="H21" s="47"/>
      <c r="I21" s="47"/>
      <c r="J21" s="47"/>
      <c r="K21" s="47"/>
      <c r="L21" s="47"/>
      <c r="M21" s="15"/>
    </row>
    <row r="22" spans="1:13" s="9" customFormat="1" ht="16.5" hidden="1" x14ac:dyDescent="0.3">
      <c r="A22" s="55" t="s">
        <v>8</v>
      </c>
      <c r="B22" s="16"/>
      <c r="C22" s="54"/>
      <c r="D22" s="54"/>
      <c r="E22" s="54"/>
      <c r="F22" s="54"/>
      <c r="G22" s="54"/>
      <c r="H22" s="47"/>
      <c r="I22" s="47"/>
      <c r="J22" s="47"/>
      <c r="K22" s="47"/>
      <c r="L22" s="47"/>
      <c r="M22" s="15"/>
    </row>
    <row r="23" spans="1:13" s="9" customFormat="1" ht="16.5" hidden="1" x14ac:dyDescent="0.3">
      <c r="A23" s="14" t="s">
        <v>24</v>
      </c>
      <c r="B23" s="16"/>
      <c r="C23" s="54"/>
      <c r="D23" s="54"/>
      <c r="E23" s="54"/>
      <c r="F23" s="54"/>
      <c r="G23" s="54"/>
      <c r="H23" s="47"/>
      <c r="I23" s="47"/>
      <c r="J23" s="47"/>
      <c r="K23" s="47"/>
      <c r="L23" s="47"/>
      <c r="M23" s="15"/>
    </row>
    <row r="24" spans="1:13" s="9" customFormat="1" ht="16.5" hidden="1" x14ac:dyDescent="0.3">
      <c r="A24" s="17"/>
      <c r="B24" s="16"/>
      <c r="C24" s="54"/>
      <c r="D24" s="54"/>
      <c r="E24" s="54"/>
      <c r="F24" s="54"/>
      <c r="G24" s="54"/>
      <c r="H24" s="47"/>
      <c r="I24" s="47"/>
      <c r="J24" s="47"/>
      <c r="K24" s="47"/>
      <c r="L24" s="47"/>
      <c r="M24" s="15"/>
    </row>
    <row r="25" spans="1:13" s="9" customFormat="1" ht="16.5" hidden="1" x14ac:dyDescent="0.3">
      <c r="A25" s="43" t="s">
        <v>20</v>
      </c>
      <c r="B25" s="16"/>
      <c r="C25" s="46"/>
      <c r="D25" s="63" t="s">
        <v>25</v>
      </c>
      <c r="E25" s="64" t="s">
        <v>26</v>
      </c>
      <c r="F25" s="14" t="s">
        <v>21</v>
      </c>
      <c r="G25" s="14"/>
      <c r="H25" s="47"/>
      <c r="I25" s="47"/>
      <c r="J25" s="47"/>
      <c r="K25" s="47"/>
      <c r="L25" s="47"/>
      <c r="M25" s="15"/>
    </row>
    <row r="26" spans="1:13" s="9" customFormat="1" ht="17.25" hidden="1" thickBot="1" x14ac:dyDescent="0.35">
      <c r="A26" s="35" t="s">
        <v>14</v>
      </c>
      <c r="B26" s="57"/>
      <c r="C26" s="65"/>
      <c r="D26" s="63" t="s">
        <v>30</v>
      </c>
      <c r="E26" s="63" t="s">
        <v>31</v>
      </c>
      <c r="F26" s="16" t="s">
        <v>15</v>
      </c>
      <c r="G26" s="16"/>
      <c r="H26" s="47"/>
      <c r="I26" s="47"/>
      <c r="J26" s="47"/>
      <c r="K26" s="47"/>
      <c r="L26" s="47"/>
      <c r="M26" s="15"/>
    </row>
    <row r="27" spans="1:13" s="9" customFormat="1" ht="17.25" hidden="1" thickTop="1" x14ac:dyDescent="0.3">
      <c r="A27" s="35"/>
      <c r="B27" s="16"/>
      <c r="C27" s="14"/>
      <c r="D27" s="14"/>
      <c r="E27" s="14"/>
      <c r="F27" s="16"/>
      <c r="G27" s="16"/>
      <c r="H27" s="47"/>
      <c r="I27" s="47"/>
      <c r="J27" s="47"/>
      <c r="K27" s="47"/>
      <c r="L27" s="47"/>
      <c r="M27" s="15"/>
    </row>
    <row r="28" spans="1:13" s="9" customFormat="1" ht="16.5" hidden="1" x14ac:dyDescent="0.3">
      <c r="A28" s="17"/>
      <c r="B28" s="16"/>
      <c r="C28" s="54"/>
      <c r="D28" s="54"/>
      <c r="E28" s="54"/>
      <c r="F28" s="54"/>
      <c r="G28" s="54"/>
      <c r="H28" s="47"/>
      <c r="I28" s="47"/>
      <c r="J28" s="47"/>
      <c r="K28" s="47"/>
      <c r="L28" s="47"/>
      <c r="M28" s="15"/>
    </row>
    <row r="29" spans="1:13" s="9" customFormat="1" ht="16.5" hidden="1" x14ac:dyDescent="0.3">
      <c r="A29" s="24" t="s">
        <v>8</v>
      </c>
      <c r="B29" s="16"/>
      <c r="C29" s="54"/>
      <c r="D29" s="54"/>
      <c r="E29" s="54"/>
      <c r="F29" s="54"/>
      <c r="G29" s="54"/>
      <c r="H29" s="47"/>
      <c r="I29" s="47"/>
      <c r="J29" s="47"/>
      <c r="K29" s="47"/>
      <c r="L29" s="47"/>
      <c r="M29" s="15"/>
    </row>
    <row r="30" spans="1:13" s="9" customFormat="1" ht="16.5" hidden="1" x14ac:dyDescent="0.3">
      <c r="A30" s="14" t="s">
        <v>49</v>
      </c>
      <c r="B30" s="10"/>
      <c r="C30" s="11"/>
      <c r="D30" s="11"/>
      <c r="E30" s="12"/>
      <c r="F30" s="13"/>
      <c r="G30" s="13"/>
      <c r="H30" s="47"/>
      <c r="I30" s="47"/>
      <c r="J30" s="47"/>
      <c r="K30" s="47"/>
      <c r="L30" s="47"/>
      <c r="M30" s="15"/>
    </row>
    <row r="31" spans="1:13" s="9" customFormat="1" ht="16.5" hidden="1" x14ac:dyDescent="0.3">
      <c r="A31" s="17"/>
      <c r="B31" s="16"/>
      <c r="C31" s="14"/>
      <c r="D31" s="14" t="s">
        <v>27</v>
      </c>
      <c r="E31" s="14" t="s">
        <v>28</v>
      </c>
      <c r="F31" s="16">
        <v>17.207000000000001</v>
      </c>
      <c r="G31" s="68" t="s">
        <v>36</v>
      </c>
      <c r="H31" s="47"/>
      <c r="I31" s="47"/>
      <c r="J31" s="47"/>
      <c r="K31" s="47"/>
      <c r="L31" s="47"/>
      <c r="M31" s="15"/>
    </row>
    <row r="32" spans="1:13" s="9" customFormat="1" ht="16.5" hidden="1" x14ac:dyDescent="0.3">
      <c r="A32" s="17"/>
      <c r="B32" s="16"/>
      <c r="C32" s="14"/>
      <c r="D32" s="14" t="s">
        <v>27</v>
      </c>
      <c r="E32" s="14" t="s">
        <v>28</v>
      </c>
      <c r="F32" s="16">
        <v>17.207000000000001</v>
      </c>
      <c r="G32" s="68" t="s">
        <v>36</v>
      </c>
      <c r="H32" s="47"/>
      <c r="I32" s="47"/>
      <c r="J32" s="47"/>
      <c r="K32" s="47"/>
      <c r="L32" s="47"/>
      <c r="M32" s="15"/>
    </row>
    <row r="33" spans="1:13" s="9" customFormat="1" ht="16.5" hidden="1" x14ac:dyDescent="0.3">
      <c r="A33" s="17"/>
      <c r="B33" s="16"/>
      <c r="C33" s="14"/>
      <c r="D33" s="14" t="s">
        <v>27</v>
      </c>
      <c r="E33" s="14" t="s">
        <v>29</v>
      </c>
      <c r="F33" s="16" t="s">
        <v>16</v>
      </c>
      <c r="G33" s="68" t="s">
        <v>36</v>
      </c>
      <c r="H33" s="47"/>
      <c r="I33" s="47"/>
      <c r="J33" s="47"/>
      <c r="K33" s="47"/>
      <c r="L33" s="47"/>
      <c r="M33" s="15"/>
    </row>
    <row r="34" spans="1:13" s="9" customFormat="1" ht="16.5" hidden="1" x14ac:dyDescent="0.3">
      <c r="A34" s="17"/>
      <c r="B34" s="16"/>
      <c r="C34" s="14"/>
      <c r="D34" s="14" t="s">
        <v>27</v>
      </c>
      <c r="E34" s="14" t="s">
        <v>29</v>
      </c>
      <c r="F34" s="16" t="s">
        <v>16</v>
      </c>
      <c r="G34" s="68" t="s">
        <v>36</v>
      </c>
      <c r="H34" s="47"/>
      <c r="I34" s="47"/>
      <c r="J34" s="47"/>
      <c r="K34" s="47"/>
      <c r="L34" s="47"/>
      <c r="M34" s="15"/>
    </row>
    <row r="35" spans="1:13" s="9" customFormat="1" ht="16.5" hidden="1" x14ac:dyDescent="0.3">
      <c r="A35" s="70" t="s">
        <v>47</v>
      </c>
      <c r="B35" s="16" t="s">
        <v>50</v>
      </c>
      <c r="C35" s="14" t="s">
        <v>48</v>
      </c>
      <c r="D35" s="14" t="s">
        <v>22</v>
      </c>
      <c r="E35" s="14" t="s">
        <v>23</v>
      </c>
      <c r="F35" s="72">
        <v>10.561</v>
      </c>
      <c r="G35" s="71"/>
      <c r="H35" s="47">
        <v>3241.0600000000009</v>
      </c>
      <c r="I35" s="47"/>
      <c r="J35" s="47"/>
      <c r="K35" s="47"/>
      <c r="L35" s="47"/>
      <c r="M35" s="15">
        <f>SUM(H35:I35)</f>
        <v>3241.0600000000009</v>
      </c>
    </row>
    <row r="36" spans="1:13" s="9" customFormat="1" ht="16.5" hidden="1" x14ac:dyDescent="0.3">
      <c r="A36" s="17"/>
      <c r="B36" s="39"/>
      <c r="C36" s="42"/>
      <c r="D36" s="42"/>
      <c r="E36" s="42"/>
      <c r="F36" s="39"/>
      <c r="G36" s="39"/>
      <c r="H36" s="47"/>
      <c r="I36" s="47"/>
      <c r="J36" s="47"/>
      <c r="K36" s="47"/>
      <c r="L36" s="47"/>
      <c r="M36" s="15"/>
    </row>
    <row r="37" spans="1:13" s="9" customFormat="1" ht="16.5" hidden="1" x14ac:dyDescent="0.3">
      <c r="A37" s="24" t="s">
        <v>8</v>
      </c>
      <c r="B37" s="16"/>
      <c r="C37" s="14"/>
      <c r="D37" s="42"/>
      <c r="E37" s="42"/>
      <c r="F37" s="39"/>
      <c r="G37" s="39"/>
      <c r="H37" s="47"/>
      <c r="I37" s="47"/>
      <c r="J37" s="47"/>
      <c r="K37" s="47"/>
      <c r="L37" s="47"/>
      <c r="M37" s="15"/>
    </row>
    <row r="38" spans="1:13" s="9" customFormat="1" ht="16.5" hidden="1" x14ac:dyDescent="0.3">
      <c r="A38" s="14" t="s">
        <v>33</v>
      </c>
      <c r="B38" s="16"/>
      <c r="C38" s="14"/>
      <c r="D38" s="42"/>
      <c r="E38" s="42"/>
      <c r="F38" s="39"/>
      <c r="G38" s="39"/>
      <c r="H38" s="47"/>
      <c r="I38" s="47"/>
      <c r="J38" s="47"/>
      <c r="K38" s="47"/>
      <c r="L38" s="47"/>
      <c r="M38" s="15"/>
    </row>
    <row r="39" spans="1:13" s="9" customFormat="1" ht="16.5" hidden="1" x14ac:dyDescent="0.3">
      <c r="A39" s="34"/>
      <c r="B39" s="16"/>
      <c r="C39" s="14"/>
      <c r="D39" s="50"/>
      <c r="E39" s="50"/>
      <c r="F39" s="14"/>
      <c r="G39" s="68" t="s">
        <v>37</v>
      </c>
      <c r="H39" s="47"/>
      <c r="I39" s="47"/>
      <c r="J39" s="47"/>
      <c r="K39" s="47"/>
      <c r="L39" s="47"/>
      <c r="M39" s="15"/>
    </row>
    <row r="40" spans="1:13" s="9" customFormat="1" ht="16.5" hidden="1" x14ac:dyDescent="0.3">
      <c r="A40" s="34" t="s">
        <v>39</v>
      </c>
      <c r="B40" s="16" t="s">
        <v>42</v>
      </c>
      <c r="C40" s="14" t="s">
        <v>40</v>
      </c>
      <c r="D40" s="50" t="s">
        <v>19</v>
      </c>
      <c r="E40" s="50" t="s">
        <v>41</v>
      </c>
      <c r="F40" s="14">
        <v>17.245000000000001</v>
      </c>
      <c r="G40" s="68" t="s">
        <v>37</v>
      </c>
      <c r="H40" s="47"/>
      <c r="I40" s="47"/>
      <c r="J40" s="47"/>
      <c r="K40" s="47"/>
      <c r="L40" s="47"/>
      <c r="M40" s="15"/>
    </row>
    <row r="41" spans="1:13" s="9" customFormat="1" ht="16.5" hidden="1" x14ac:dyDescent="0.3">
      <c r="A41" s="34"/>
      <c r="B41" s="16"/>
      <c r="C41" s="14"/>
      <c r="D41" s="14"/>
      <c r="E41" s="14"/>
      <c r="F41" s="14"/>
      <c r="G41" s="14"/>
      <c r="H41" s="47"/>
      <c r="I41" s="47"/>
      <c r="J41" s="47"/>
      <c r="K41" s="47"/>
      <c r="L41" s="47"/>
      <c r="M41" s="15"/>
    </row>
    <row r="42" spans="1:13" s="9" customFormat="1" ht="16.5" hidden="1" x14ac:dyDescent="0.3">
      <c r="A42" s="44"/>
      <c r="B42" s="45"/>
      <c r="C42" s="14"/>
      <c r="D42" s="14"/>
      <c r="E42" s="14"/>
      <c r="F42" s="14"/>
      <c r="G42" s="14"/>
      <c r="H42" s="47"/>
      <c r="I42" s="47"/>
      <c r="J42" s="47"/>
      <c r="K42" s="47"/>
      <c r="L42" s="47"/>
      <c r="M42" s="15"/>
    </row>
    <row r="43" spans="1:13" s="9" customFormat="1" ht="16.5" hidden="1" x14ac:dyDescent="0.3">
      <c r="A43" s="44"/>
      <c r="B43" s="16"/>
      <c r="C43" s="14"/>
      <c r="D43" s="14"/>
      <c r="E43" s="14"/>
      <c r="F43" s="14"/>
      <c r="G43" s="14"/>
      <c r="H43" s="47"/>
      <c r="I43" s="47"/>
      <c r="J43" s="47"/>
      <c r="K43" s="47"/>
      <c r="L43" s="47"/>
      <c r="M43" s="15"/>
    </row>
    <row r="44" spans="1:13" s="9" customFormat="1" ht="16.5" hidden="1" x14ac:dyDescent="0.3">
      <c r="A44" s="44"/>
      <c r="B44" s="16"/>
      <c r="C44" s="14"/>
      <c r="D44" s="14"/>
      <c r="E44" s="14"/>
      <c r="F44" s="14"/>
      <c r="G44" s="14"/>
      <c r="H44" s="47"/>
      <c r="I44" s="47"/>
      <c r="J44" s="47"/>
      <c r="K44" s="47"/>
      <c r="L44" s="47"/>
      <c r="M44" s="15"/>
    </row>
    <row r="45" spans="1:13" s="9" customFormat="1" ht="16.5" x14ac:dyDescent="0.3">
      <c r="A45" s="17"/>
      <c r="B45" s="39"/>
      <c r="C45" s="40"/>
      <c r="D45" s="40"/>
      <c r="E45" s="41"/>
      <c r="F45" s="39"/>
      <c r="G45" s="39"/>
      <c r="H45" s="47"/>
      <c r="I45" s="47"/>
      <c r="J45" s="47"/>
      <c r="K45" s="47"/>
      <c r="L45" s="47"/>
      <c r="M45" s="15"/>
    </row>
    <row r="46" spans="1:13" s="9" customFormat="1" ht="16.5" x14ac:dyDescent="0.3">
      <c r="A46" s="24" t="s">
        <v>8</v>
      </c>
      <c r="B46" s="39"/>
      <c r="C46" s="40"/>
      <c r="D46" s="40"/>
      <c r="E46" s="41"/>
      <c r="F46" s="39"/>
      <c r="G46" s="39"/>
      <c r="H46" s="47"/>
      <c r="I46" s="47"/>
      <c r="J46" s="47"/>
      <c r="K46" s="47"/>
      <c r="L46" s="47"/>
      <c r="M46" s="15"/>
    </row>
    <row r="47" spans="1:13" s="9" customFormat="1" ht="16.5" x14ac:dyDescent="0.3">
      <c r="A47" s="14" t="s">
        <v>82</v>
      </c>
      <c r="B47" s="39"/>
      <c r="C47" s="40"/>
      <c r="D47" s="40"/>
      <c r="E47" s="41"/>
      <c r="F47" s="39"/>
      <c r="G47" s="39"/>
      <c r="H47" s="47"/>
      <c r="I47" s="47"/>
      <c r="J47" s="47"/>
      <c r="K47" s="47"/>
      <c r="L47" s="47"/>
      <c r="M47" s="15"/>
    </row>
    <row r="48" spans="1:13" s="9" customFormat="1" ht="16.5" x14ac:dyDescent="0.3">
      <c r="A48" s="44" t="s">
        <v>17</v>
      </c>
      <c r="B48" s="16" t="s">
        <v>83</v>
      </c>
      <c r="C48" s="14" t="s">
        <v>84</v>
      </c>
      <c r="D48" s="14" t="s">
        <v>18</v>
      </c>
      <c r="E48" s="37" t="s">
        <v>85</v>
      </c>
      <c r="F48" s="33">
        <v>17.800999999999998</v>
      </c>
      <c r="G48" s="68" t="s">
        <v>38</v>
      </c>
      <c r="H48" s="47"/>
      <c r="I48" s="47"/>
      <c r="J48" s="47"/>
      <c r="K48" s="47"/>
      <c r="L48" s="47">
        <v>27014</v>
      </c>
      <c r="M48" s="15">
        <f>L48</f>
        <v>27014</v>
      </c>
    </row>
    <row r="49" spans="1:14" s="9" customFormat="1" ht="16.5" x14ac:dyDescent="0.3">
      <c r="A49" s="17"/>
      <c r="B49" s="16"/>
      <c r="C49" s="36"/>
      <c r="D49" s="36"/>
      <c r="E49" s="37"/>
      <c r="F49" s="16"/>
      <c r="G49" s="16"/>
      <c r="H49" s="47"/>
      <c r="I49" s="47"/>
      <c r="J49" s="47"/>
      <c r="K49" s="47"/>
      <c r="L49" s="47"/>
      <c r="M49" s="15"/>
    </row>
    <row r="50" spans="1:14" s="9" customFormat="1" ht="16.5" hidden="1" x14ac:dyDescent="0.3">
      <c r="A50" s="38" t="s">
        <v>8</v>
      </c>
      <c r="B50" s="16"/>
      <c r="C50" s="36"/>
      <c r="D50" s="36"/>
      <c r="E50" s="37"/>
      <c r="F50" s="16"/>
      <c r="G50" s="16"/>
      <c r="H50" s="47"/>
      <c r="I50" s="47"/>
      <c r="J50" s="47"/>
      <c r="K50" s="47"/>
      <c r="L50" s="47"/>
      <c r="M50" s="15"/>
    </row>
    <row r="51" spans="1:14" s="9" customFormat="1" ht="16.5" hidden="1" x14ac:dyDescent="0.3">
      <c r="A51" s="14" t="s">
        <v>70</v>
      </c>
      <c r="B51" s="10"/>
      <c r="C51" s="11"/>
      <c r="D51" s="11"/>
      <c r="E51" s="12"/>
      <c r="F51" s="13"/>
      <c r="G51" s="13"/>
      <c r="H51" s="47"/>
      <c r="I51" s="47"/>
      <c r="J51" s="47"/>
      <c r="K51" s="47"/>
      <c r="L51" s="47"/>
      <c r="M51" s="15"/>
    </row>
    <row r="52" spans="1:14" s="9" customFormat="1" ht="16.5" hidden="1" x14ac:dyDescent="0.3">
      <c r="A52" s="60" t="s">
        <v>73</v>
      </c>
      <c r="B52" s="73" t="s">
        <v>59</v>
      </c>
      <c r="C52" s="14" t="s">
        <v>74</v>
      </c>
      <c r="D52" s="14" t="s">
        <v>75</v>
      </c>
      <c r="E52" s="14" t="s">
        <v>76</v>
      </c>
      <c r="F52" s="14">
        <v>17.225000000000001</v>
      </c>
      <c r="G52" s="75" t="s">
        <v>77</v>
      </c>
      <c r="H52" s="47"/>
      <c r="I52" s="47"/>
      <c r="J52" s="47"/>
      <c r="K52" s="47">
        <f>240764-1</f>
        <v>240763</v>
      </c>
      <c r="L52" s="47"/>
      <c r="M52" s="15">
        <f>SUM(K52)</f>
        <v>240763</v>
      </c>
    </row>
    <row r="53" spans="1:14" s="9" customFormat="1" ht="16.5" hidden="1" x14ac:dyDescent="0.3">
      <c r="A53" s="60" t="s">
        <v>73</v>
      </c>
      <c r="B53" s="16" t="s">
        <v>78</v>
      </c>
      <c r="C53" s="14" t="s">
        <v>74</v>
      </c>
      <c r="D53" s="14" t="s">
        <v>75</v>
      </c>
      <c r="E53" s="14" t="s">
        <v>76</v>
      </c>
      <c r="F53" s="14">
        <v>17.225000000000001</v>
      </c>
      <c r="G53" s="75" t="s">
        <v>77</v>
      </c>
      <c r="H53" s="47"/>
      <c r="I53" s="47"/>
      <c r="J53" s="47"/>
      <c r="K53" s="47">
        <v>1</v>
      </c>
      <c r="L53" s="47"/>
      <c r="M53" s="15">
        <f>SUM(K53)</f>
        <v>1</v>
      </c>
    </row>
    <row r="54" spans="1:14" s="9" customFormat="1" ht="16.5" x14ac:dyDescent="0.3">
      <c r="A54" s="44"/>
      <c r="B54" s="16"/>
      <c r="C54" s="14"/>
      <c r="D54" s="14"/>
      <c r="E54" s="14"/>
      <c r="F54" s="14"/>
      <c r="G54" s="42"/>
      <c r="H54" s="48"/>
      <c r="I54" s="48"/>
      <c r="J54" s="48"/>
      <c r="K54" s="48"/>
      <c r="L54" s="48"/>
      <c r="M54" s="15"/>
    </row>
    <row r="55" spans="1:14" s="9" customFormat="1" ht="16.5" x14ac:dyDescent="0.3">
      <c r="A55" s="17"/>
      <c r="B55" s="16"/>
      <c r="C55" s="14"/>
      <c r="D55" s="14"/>
      <c r="E55" s="14"/>
      <c r="F55" s="14"/>
      <c r="G55" s="42"/>
      <c r="H55" s="48"/>
      <c r="I55" s="48"/>
      <c r="J55" s="48"/>
      <c r="K55" s="48"/>
      <c r="L55" s="48"/>
      <c r="M55" s="15"/>
    </row>
    <row r="56" spans="1:14" s="9" customFormat="1" ht="16.5" x14ac:dyDescent="0.3">
      <c r="A56" s="17"/>
      <c r="B56" s="16"/>
      <c r="C56" s="36"/>
      <c r="D56" s="40"/>
      <c r="E56" s="41"/>
      <c r="F56" s="42"/>
      <c r="G56" s="42"/>
      <c r="H56" s="48"/>
      <c r="I56" s="48"/>
      <c r="J56" s="48"/>
      <c r="K56" s="48"/>
      <c r="L56" s="48"/>
      <c r="M56" s="15"/>
    </row>
    <row r="57" spans="1:14" s="9" customFormat="1" ht="16.5" x14ac:dyDescent="0.3">
      <c r="A57" s="17" t="s">
        <v>0</v>
      </c>
      <c r="B57" s="17"/>
      <c r="C57" s="52"/>
      <c r="D57" s="52"/>
      <c r="E57" s="52"/>
      <c r="F57" s="52"/>
      <c r="G57" s="52"/>
      <c r="H57" s="47">
        <f>SUM(H8:H56)</f>
        <v>3241.0600000000009</v>
      </c>
      <c r="I57" s="47">
        <f>SUM(I8:I56)</f>
        <v>1230933</v>
      </c>
      <c r="J57" s="47">
        <f>SUM(J7:J20)</f>
        <v>156297</v>
      </c>
      <c r="K57" s="47">
        <f>SUM(K51:K55)</f>
        <v>240764</v>
      </c>
      <c r="L57" s="47">
        <f>SUM(L47:L55)</f>
        <v>27014</v>
      </c>
      <c r="M57" s="32"/>
      <c r="N57" s="66"/>
    </row>
    <row r="58" spans="1:14" s="9" customFormat="1" ht="16.5" x14ac:dyDescent="0.3">
      <c r="A58" s="19"/>
      <c r="B58" s="19"/>
      <c r="C58" s="20"/>
      <c r="D58" s="20"/>
      <c r="E58" s="20"/>
      <c r="F58" s="20"/>
      <c r="G58" s="20"/>
      <c r="H58" s="21"/>
      <c r="I58" s="21"/>
      <c r="J58" s="21"/>
      <c r="K58" s="21"/>
      <c r="L58" s="21"/>
      <c r="M58" s="22"/>
    </row>
    <row r="59" spans="1:14" s="9" customFormat="1" ht="16.5" x14ac:dyDescent="0.3">
      <c r="A59" s="18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4" s="9" customFormat="1" ht="16.5" x14ac:dyDescent="0.3">
      <c r="A60" s="18" t="s">
        <v>9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4" s="9" customFormat="1" ht="16.5" hidden="1" x14ac:dyDescent="0.3">
      <c r="A61" s="18" t="s">
        <v>53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4" s="9" customFormat="1" ht="16.5" hidden="1" x14ac:dyDescent="0.3">
      <c r="A62" s="19" t="s">
        <v>54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4" ht="15" hidden="1" x14ac:dyDescent="0.25">
      <c r="A63" s="18" t="s">
        <v>55</v>
      </c>
    </row>
    <row r="64" spans="1:14" ht="15" hidden="1" x14ac:dyDescent="0.25">
      <c r="A64" s="19" t="s">
        <v>56</v>
      </c>
    </row>
    <row r="65" spans="1:1" ht="15" hidden="1" x14ac:dyDescent="0.25">
      <c r="A65" s="18" t="s">
        <v>63</v>
      </c>
    </row>
    <row r="66" spans="1:1" ht="15" hidden="1" x14ac:dyDescent="0.25">
      <c r="A66" s="19" t="s">
        <v>64</v>
      </c>
    </row>
    <row r="67" spans="1:1" ht="15" hidden="1" x14ac:dyDescent="0.25">
      <c r="A67" s="18" t="s">
        <v>71</v>
      </c>
    </row>
    <row r="68" spans="1:1" ht="15" hidden="1" x14ac:dyDescent="0.25">
      <c r="A68" s="19" t="s">
        <v>72</v>
      </c>
    </row>
    <row r="69" spans="1:1" ht="15" x14ac:dyDescent="0.25">
      <c r="A69" s="18" t="s">
        <v>80</v>
      </c>
    </row>
    <row r="70" spans="1:1" ht="15" x14ac:dyDescent="0.25">
      <c r="A70" s="19" t="s">
        <v>81</v>
      </c>
    </row>
    <row r="75" spans="1:1" ht="16.5" x14ac:dyDescent="0.3">
      <c r="A75" s="9" t="s">
        <v>32</v>
      </c>
    </row>
    <row r="76" spans="1:1" ht="16.5" x14ac:dyDescent="0.3">
      <c r="A76" s="9" t="s">
        <v>43</v>
      </c>
    </row>
    <row r="77" spans="1:1" ht="16.5" x14ac:dyDescent="0.3">
      <c r="A77" s="9" t="s">
        <v>46</v>
      </c>
    </row>
    <row r="78" spans="1:1" ht="16.5" x14ac:dyDescent="0.3">
      <c r="A78" s="9" t="s">
        <v>44</v>
      </c>
    </row>
    <row r="79" spans="1:1" ht="16.5" x14ac:dyDescent="0.3">
      <c r="A79" s="69" t="s">
        <v>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2023-09-01T19:45:39Z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