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EFEA5C9-34CB-4F7C-BFA2-A57066D8BA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6" i="2" l="1"/>
  <c r="S52" i="2"/>
  <c r="Q50" i="2"/>
  <c r="S50" i="2" s="1"/>
  <c r="Q48" i="2"/>
  <c r="S48" i="2" s="1"/>
  <c r="S43" i="2"/>
  <c r="S45" i="2"/>
  <c r="S47" i="2"/>
  <c r="S49" i="2"/>
  <c r="S51" i="2"/>
  <c r="S53" i="2"/>
  <c r="S54" i="2"/>
  <c r="S55" i="2"/>
  <c r="S56" i="2"/>
  <c r="S57" i="2"/>
  <c r="S58" i="2"/>
  <c r="S59" i="2"/>
  <c r="S60" i="2"/>
  <c r="S61" i="2"/>
  <c r="S62" i="2"/>
  <c r="S63" i="2"/>
  <c r="S64" i="2"/>
  <c r="S16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P17" i="2"/>
  <c r="S17" i="2" s="1"/>
  <c r="P15" i="2"/>
  <c r="S15" i="2" s="1"/>
  <c r="S9" i="2"/>
  <c r="O66" i="2"/>
  <c r="N44" i="2"/>
  <c r="N66" i="2" s="1"/>
  <c r="M66" i="2"/>
  <c r="S8" i="2"/>
  <c r="L66" i="2"/>
  <c r="K32" i="2"/>
  <c r="J46" i="2"/>
  <c r="S46" i="2" s="1"/>
  <c r="I42" i="2"/>
  <c r="S42" i="2" s="1"/>
  <c r="H66" i="2"/>
  <c r="Q66" i="2" l="1"/>
  <c r="S44" i="2"/>
  <c r="P66" i="2"/>
  <c r="K66" i="2"/>
  <c r="J66" i="2"/>
  <c r="I66" i="2"/>
  <c r="S10" i="2"/>
  <c r="S11" i="2"/>
</calcChain>
</file>

<file path=xl/sharedStrings.xml><?xml version="1.0" encoding="utf-8"?>
<sst xmlns="http://schemas.openxmlformats.org/spreadsheetml/2006/main" count="190" uniqueCount="114">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</sst>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tabSelected="1" topLeftCell="A40" zoomScale="120" zoomScaleNormal="120" workbookViewId="0">
      <selection activeCell="A96" sqref="A96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18" width="18" style="1" customWidth="1"/>
    <col min="19" max="19" width="12.1796875" style="40" hidden="1" customWidth="1"/>
    <col min="20" max="20" width="12" style="40" bestFit="1" customWidth="1"/>
    <col min="21" max="16384" width="9.1796875" style="40"/>
  </cols>
  <sheetData>
    <row r="1" spans="1:19" ht="20.5" x14ac:dyDescent="0.45">
      <c r="A1" s="40" t="s">
        <v>11</v>
      </c>
      <c r="B1" s="76" t="s">
        <v>10</v>
      </c>
      <c r="C1" s="77"/>
      <c r="D1" s="77"/>
      <c r="E1" s="77"/>
      <c r="F1" s="77"/>
      <c r="G1" s="77"/>
      <c r="H1" s="77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ht="20.5" x14ac:dyDescent="0.45">
      <c r="B2" s="41"/>
      <c r="C2" s="41"/>
      <c r="D2" s="41"/>
      <c r="E2" s="42"/>
      <c r="F2" s="42"/>
      <c r="G2" s="42"/>
    </row>
    <row r="3" spans="1:19" ht="20.5" x14ac:dyDescent="0.45">
      <c r="A3" s="43" t="s">
        <v>12</v>
      </c>
      <c r="B3" s="41" t="s">
        <v>7</v>
      </c>
      <c r="C3" s="44"/>
    </row>
    <row r="4" spans="1:19" ht="21" thickBot="1" x14ac:dyDescent="0.5">
      <c r="A4" s="43"/>
      <c r="B4" s="45"/>
      <c r="C4" s="44"/>
    </row>
    <row r="5" spans="1:19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33" t="s">
        <v>6</v>
      </c>
    </row>
    <row r="6" spans="1:19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23"/>
    </row>
    <row r="7" spans="1:19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72"/>
    </row>
    <row r="8" spans="1:19" s="12" customFormat="1" ht="15" hidden="1" x14ac:dyDescent="0.35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61">
        <f>SUM(M8)</f>
        <v>95000</v>
      </c>
    </row>
    <row r="9" spans="1:19" s="12" customFormat="1" ht="15" hidden="1" thickBot="1" x14ac:dyDescent="0.4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61">
        <f>SUM(O9)</f>
        <v>317671</v>
      </c>
    </row>
    <row r="10" spans="1:19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61">
        <f>SUM(H10:H10)</f>
        <v>0</v>
      </c>
    </row>
    <row r="11" spans="1:19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61">
        <f>SUM(H11:H11)</f>
        <v>0</v>
      </c>
    </row>
    <row r="12" spans="1:19" s="12" customFormat="1" ht="14.5" hidden="1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61"/>
    </row>
    <row r="13" spans="1:19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61"/>
    </row>
    <row r="14" spans="1:19" s="12" customFormat="1" ht="14" hidden="1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61"/>
    </row>
    <row r="15" spans="1:19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61">
        <f>SUM(P15)</f>
        <v>124813</v>
      </c>
    </row>
    <row r="16" spans="1:19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61">
        <f t="shared" ref="S16:S41" si="0">SUM(P16)</f>
        <v>1</v>
      </c>
    </row>
    <row r="17" spans="1:19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61">
        <f t="shared" si="0"/>
        <v>38847</v>
      </c>
    </row>
    <row r="18" spans="1:19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61">
        <f t="shared" si="0"/>
        <v>1</v>
      </c>
    </row>
    <row r="19" spans="1:19" s="12" customFormat="1" ht="14.5" hidden="1" x14ac:dyDescent="0.35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1">
        <f t="shared" si="0"/>
        <v>0</v>
      </c>
    </row>
    <row r="20" spans="1:19" s="12" customFormat="1" ht="14.5" hidden="1" x14ac:dyDescent="0.35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61">
        <f t="shared" si="0"/>
        <v>0</v>
      </c>
    </row>
    <row r="21" spans="1:19" s="12" customFormat="1" ht="15.5" hidden="1" x14ac:dyDescent="0.35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61">
        <f t="shared" si="0"/>
        <v>0</v>
      </c>
    </row>
    <row r="22" spans="1:19" s="38" customFormat="1" ht="14.5" hidden="1" x14ac:dyDescent="0.35">
      <c r="A22" s="8" t="s">
        <v>33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61">
        <f t="shared" si="0"/>
        <v>0</v>
      </c>
    </row>
    <row r="23" spans="1:19" s="12" customFormat="1" ht="14.5" hidden="1" x14ac:dyDescent="0.35">
      <c r="A23" s="24" t="s">
        <v>37</v>
      </c>
      <c r="B23" s="9" t="s">
        <v>20</v>
      </c>
      <c r="C23" s="46" t="s">
        <v>38</v>
      </c>
      <c r="D23" s="37" t="s">
        <v>16</v>
      </c>
      <c r="E23" s="37" t="s">
        <v>39</v>
      </c>
      <c r="F23" s="8">
        <v>17.245000000000001</v>
      </c>
      <c r="G23" s="63" t="s">
        <v>34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61">
        <f t="shared" si="0"/>
        <v>0</v>
      </c>
    </row>
    <row r="24" spans="1:19" s="38" customFormat="1" ht="14.5" hidden="1" x14ac:dyDescent="0.35">
      <c r="A24" s="24" t="s">
        <v>37</v>
      </c>
      <c r="B24" s="9" t="s">
        <v>40</v>
      </c>
      <c r="C24" s="46" t="s">
        <v>38</v>
      </c>
      <c r="D24" s="37" t="s">
        <v>16</v>
      </c>
      <c r="E24" s="37" t="s">
        <v>39</v>
      </c>
      <c r="F24" s="8">
        <v>17.245000000000001</v>
      </c>
      <c r="G24" s="63" t="s">
        <v>34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61">
        <f t="shared" si="0"/>
        <v>0</v>
      </c>
    </row>
    <row r="25" spans="1:19" s="38" customFormat="1" ht="14.5" hidden="1" x14ac:dyDescent="0.3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61">
        <f t="shared" si="0"/>
        <v>0</v>
      </c>
    </row>
    <row r="26" spans="1:19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61">
        <f t="shared" si="0"/>
        <v>0</v>
      </c>
    </row>
    <row r="27" spans="1:19" s="38" customFormat="1" ht="14.5" hidden="1" x14ac:dyDescent="0.3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61">
        <f t="shared" si="0"/>
        <v>0</v>
      </c>
    </row>
    <row r="28" spans="1:19" s="38" customFormat="1" ht="14.5" hidden="1" x14ac:dyDescent="0.3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61">
        <f t="shared" si="0"/>
        <v>0</v>
      </c>
    </row>
    <row r="29" spans="1:19" s="12" customFormat="1" ht="14.5" hidden="1" x14ac:dyDescent="0.35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61">
        <f t="shared" si="0"/>
        <v>0</v>
      </c>
    </row>
    <row r="30" spans="1:19" s="12" customFormat="1" ht="14.5" hidden="1" x14ac:dyDescent="0.35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61">
        <f t="shared" si="0"/>
        <v>0</v>
      </c>
    </row>
    <row r="31" spans="1:19" s="12" customFormat="1" ht="14.5" hidden="1" x14ac:dyDescent="0.35">
      <c r="A31" s="8" t="s">
        <v>66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61">
        <f t="shared" si="0"/>
        <v>0</v>
      </c>
    </row>
    <row r="32" spans="1:19" s="12" customFormat="1" ht="15.5" hidden="1" x14ac:dyDescent="0.35">
      <c r="A32" s="56" t="s">
        <v>68</v>
      </c>
      <c r="B32" s="69" t="s">
        <v>58</v>
      </c>
      <c r="C32" s="8" t="s">
        <v>69</v>
      </c>
      <c r="D32" s="8" t="s">
        <v>70</v>
      </c>
      <c r="E32" s="8" t="s">
        <v>71</v>
      </c>
      <c r="F32" s="8">
        <v>17.225000000000001</v>
      </c>
      <c r="G32" s="67" t="s">
        <v>47</v>
      </c>
      <c r="H32" s="35"/>
      <c r="I32" s="35"/>
      <c r="J32" s="35"/>
      <c r="K32" s="35">
        <f>56002.13-1</f>
        <v>56001.13</v>
      </c>
      <c r="L32" s="35"/>
      <c r="M32" s="35"/>
      <c r="N32" s="35"/>
      <c r="O32" s="35"/>
      <c r="P32" s="35"/>
      <c r="Q32" s="35"/>
      <c r="R32" s="35"/>
      <c r="S32" s="61">
        <f t="shared" si="0"/>
        <v>0</v>
      </c>
    </row>
    <row r="33" spans="1:20" s="12" customFormat="1" ht="15.5" hidden="1" x14ac:dyDescent="0.35">
      <c r="A33" s="56" t="s">
        <v>68</v>
      </c>
      <c r="B33" s="9" t="s">
        <v>72</v>
      </c>
      <c r="C33" s="8" t="s">
        <v>69</v>
      </c>
      <c r="D33" s="8" t="s">
        <v>70</v>
      </c>
      <c r="E33" s="8" t="s">
        <v>71</v>
      </c>
      <c r="F33" s="8">
        <v>17.225000000000001</v>
      </c>
      <c r="G33" s="67" t="s">
        <v>47</v>
      </c>
      <c r="H33" s="35"/>
      <c r="I33" s="35"/>
      <c r="J33" s="35"/>
      <c r="K33" s="35">
        <v>1</v>
      </c>
      <c r="L33" s="35"/>
      <c r="M33" s="35"/>
      <c r="N33" s="35"/>
      <c r="O33" s="35"/>
      <c r="P33" s="35"/>
      <c r="Q33" s="35"/>
      <c r="R33" s="35"/>
      <c r="S33" s="61">
        <f t="shared" si="0"/>
        <v>0</v>
      </c>
    </row>
    <row r="34" spans="1:20" s="12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61">
        <f t="shared" si="0"/>
        <v>0</v>
      </c>
    </row>
    <row r="35" spans="1:20" s="12" customFormat="1" ht="14.5" hidden="1" x14ac:dyDescent="0.35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61">
        <f t="shared" si="0"/>
        <v>0</v>
      </c>
    </row>
    <row r="36" spans="1:20" s="12" customFormat="1" ht="14.5" hidden="1" x14ac:dyDescent="0.35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61">
        <f t="shared" si="0"/>
        <v>0</v>
      </c>
      <c r="T36" s="39"/>
    </row>
    <row r="37" spans="1:20" s="12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61">
        <f t="shared" si="0"/>
        <v>0</v>
      </c>
    </row>
    <row r="38" spans="1:20" s="12" customFormat="1" ht="14.5" hidden="1" x14ac:dyDescent="0.35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61">
        <f t="shared" si="0"/>
        <v>0</v>
      </c>
    </row>
    <row r="39" spans="1:20" s="38" customFormat="1" ht="14.5" hidden="1" x14ac:dyDescent="0.35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61">
        <f t="shared" si="0"/>
        <v>0</v>
      </c>
    </row>
    <row r="40" spans="1:20" s="38" customFormat="1" ht="14.5" x14ac:dyDescent="0.35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61">
        <f t="shared" si="0"/>
        <v>0</v>
      </c>
    </row>
    <row r="41" spans="1:20" s="38" customFormat="1" ht="14.5" x14ac:dyDescent="0.35">
      <c r="A41" s="8" t="s">
        <v>54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61">
        <f t="shared" si="0"/>
        <v>0</v>
      </c>
    </row>
    <row r="42" spans="1:20" s="12" customFormat="1" ht="15.5" hidden="1" x14ac:dyDescent="0.35">
      <c r="A42" s="57" t="s">
        <v>57</v>
      </c>
      <c r="B42" s="69" t="s">
        <v>58</v>
      </c>
      <c r="C42" s="70" t="s">
        <v>59</v>
      </c>
      <c r="D42" s="58" t="s">
        <v>21</v>
      </c>
      <c r="E42" s="58">
        <v>6501</v>
      </c>
      <c r="F42" s="9">
        <v>17.259</v>
      </c>
      <c r="G42" s="64" t="s">
        <v>35</v>
      </c>
      <c r="H42" s="34"/>
      <c r="I42" s="34">
        <f>569910-1</f>
        <v>569909</v>
      </c>
      <c r="J42" s="34"/>
      <c r="K42" s="34"/>
      <c r="L42" s="34"/>
      <c r="M42" s="34"/>
      <c r="N42" s="34"/>
      <c r="O42" s="34"/>
      <c r="P42" s="34"/>
      <c r="Q42" s="34"/>
      <c r="R42" s="34"/>
      <c r="S42" s="61">
        <f>SUM(H42:Q42)</f>
        <v>569909</v>
      </c>
    </row>
    <row r="43" spans="1:20" s="12" customFormat="1" ht="15.5" hidden="1" x14ac:dyDescent="0.35">
      <c r="A43" s="57" t="s">
        <v>57</v>
      </c>
      <c r="B43" s="9" t="s">
        <v>60</v>
      </c>
      <c r="C43" s="70" t="s">
        <v>59</v>
      </c>
      <c r="D43" s="58" t="s">
        <v>21</v>
      </c>
      <c r="E43" s="58">
        <v>6501</v>
      </c>
      <c r="F43" s="9">
        <v>17.259</v>
      </c>
      <c r="G43" s="64" t="s">
        <v>35</v>
      </c>
      <c r="H43" s="34"/>
      <c r="I43" s="34">
        <v>1</v>
      </c>
      <c r="J43" s="34"/>
      <c r="K43" s="34"/>
      <c r="L43" s="34"/>
      <c r="M43" s="34"/>
      <c r="N43" s="34"/>
      <c r="O43" s="34"/>
      <c r="P43" s="34"/>
      <c r="Q43" s="34"/>
      <c r="R43" s="34"/>
      <c r="S43" s="61">
        <f t="shared" ref="S43:S64" si="1">SUM(H43:Q43)</f>
        <v>1</v>
      </c>
    </row>
    <row r="44" spans="1:20" s="12" customFormat="1" ht="15.5" hidden="1" x14ac:dyDescent="0.35">
      <c r="A44" s="13" t="s">
        <v>92</v>
      </c>
      <c r="B44" s="69" t="s">
        <v>58</v>
      </c>
      <c r="C44" s="8" t="s">
        <v>93</v>
      </c>
      <c r="D44" s="47" t="s">
        <v>25</v>
      </c>
      <c r="E44" s="47">
        <v>6502</v>
      </c>
      <c r="F44" s="8">
        <v>17.257999999999999</v>
      </c>
      <c r="G44" s="64" t="s">
        <v>35</v>
      </c>
      <c r="H44" s="35"/>
      <c r="I44" s="35"/>
      <c r="J44" s="35"/>
      <c r="K44" s="35"/>
      <c r="L44" s="35"/>
      <c r="M44" s="35"/>
      <c r="N44" s="35">
        <f>102540-1</f>
        <v>102539</v>
      </c>
      <c r="O44" s="35"/>
      <c r="P44" s="35"/>
      <c r="Q44" s="35"/>
      <c r="R44" s="35"/>
      <c r="S44" s="61">
        <f t="shared" si="1"/>
        <v>102539</v>
      </c>
    </row>
    <row r="45" spans="1:20" s="12" customFormat="1" ht="15.5" hidden="1" x14ac:dyDescent="0.35">
      <c r="A45" s="13" t="s">
        <v>92</v>
      </c>
      <c r="B45" s="9" t="s">
        <v>60</v>
      </c>
      <c r="C45" s="8" t="s">
        <v>93</v>
      </c>
      <c r="D45" s="47" t="s">
        <v>25</v>
      </c>
      <c r="E45" s="47">
        <v>6502</v>
      </c>
      <c r="F45" s="8">
        <v>17.257999999999999</v>
      </c>
      <c r="G45" s="64" t="s">
        <v>35</v>
      </c>
      <c r="H45" s="35"/>
      <c r="I45" s="35"/>
      <c r="J45" s="35"/>
      <c r="K45" s="35"/>
      <c r="L45" s="35"/>
      <c r="M45" s="35"/>
      <c r="N45" s="35">
        <v>1</v>
      </c>
      <c r="O45" s="35"/>
      <c r="P45" s="35"/>
      <c r="Q45" s="35"/>
      <c r="R45" s="35"/>
      <c r="S45" s="61">
        <f t="shared" si="1"/>
        <v>1</v>
      </c>
    </row>
    <row r="46" spans="1:20" s="38" customFormat="1" ht="15.5" hidden="1" x14ac:dyDescent="0.35">
      <c r="A46" s="24" t="s">
        <v>64</v>
      </c>
      <c r="B46" s="69" t="s">
        <v>58</v>
      </c>
      <c r="C46" s="71" t="s">
        <v>65</v>
      </c>
      <c r="D46" s="47" t="s">
        <v>22</v>
      </c>
      <c r="E46" s="47">
        <v>6503</v>
      </c>
      <c r="F46" s="8">
        <v>17.277999999999999</v>
      </c>
      <c r="G46" s="64" t="s">
        <v>35</v>
      </c>
      <c r="H46" s="34"/>
      <c r="I46" s="34"/>
      <c r="J46" s="34">
        <f>125629-1</f>
        <v>125628</v>
      </c>
      <c r="K46" s="34"/>
      <c r="L46" s="34"/>
      <c r="M46" s="34"/>
      <c r="N46" s="34"/>
      <c r="O46" s="34"/>
      <c r="P46" s="34"/>
      <c r="Q46" s="34"/>
      <c r="R46" s="34"/>
      <c r="S46" s="61">
        <f t="shared" si="1"/>
        <v>125628</v>
      </c>
    </row>
    <row r="47" spans="1:20" s="38" customFormat="1" ht="15.5" hidden="1" x14ac:dyDescent="0.35">
      <c r="A47" s="24" t="s">
        <v>64</v>
      </c>
      <c r="B47" s="9" t="s">
        <v>60</v>
      </c>
      <c r="C47" s="71" t="s">
        <v>65</v>
      </c>
      <c r="D47" s="47" t="s">
        <v>22</v>
      </c>
      <c r="E47" s="47">
        <v>6503</v>
      </c>
      <c r="F47" s="8">
        <v>17.277999999999999</v>
      </c>
      <c r="G47" s="64" t="s">
        <v>35</v>
      </c>
      <c r="H47" s="34"/>
      <c r="I47" s="34"/>
      <c r="J47" s="34">
        <v>1</v>
      </c>
      <c r="K47" s="34"/>
      <c r="L47" s="34"/>
      <c r="M47" s="34"/>
      <c r="N47" s="34"/>
      <c r="O47" s="34"/>
      <c r="P47" s="34"/>
      <c r="Q47" s="34"/>
      <c r="R47" s="34"/>
      <c r="S47" s="61">
        <f t="shared" si="1"/>
        <v>1</v>
      </c>
    </row>
    <row r="48" spans="1:20" s="12" customFormat="1" ht="14.5" hidden="1" x14ac:dyDescent="0.35">
      <c r="A48" s="13" t="s">
        <v>92</v>
      </c>
      <c r="B48" s="74" t="s">
        <v>58</v>
      </c>
      <c r="C48" s="8" t="s">
        <v>106</v>
      </c>
      <c r="D48" s="8" t="s">
        <v>25</v>
      </c>
      <c r="E48" s="8">
        <v>6502</v>
      </c>
      <c r="F48" s="8">
        <v>17.257999999999999</v>
      </c>
      <c r="G48" s="75" t="s">
        <v>35</v>
      </c>
      <c r="H48" s="34"/>
      <c r="I48" s="34"/>
      <c r="J48" s="34"/>
      <c r="K48" s="34"/>
      <c r="L48" s="34"/>
      <c r="M48" s="34"/>
      <c r="N48" s="34"/>
      <c r="O48" s="34"/>
      <c r="P48" s="34"/>
      <c r="Q48" s="34">
        <f>418827-1</f>
        <v>418826</v>
      </c>
      <c r="R48" s="34"/>
      <c r="S48" s="61">
        <f t="shared" si="1"/>
        <v>418826</v>
      </c>
    </row>
    <row r="49" spans="1:19" s="12" customFormat="1" ht="14.5" hidden="1" x14ac:dyDescent="0.35">
      <c r="A49" s="13" t="s">
        <v>92</v>
      </c>
      <c r="B49" s="9" t="s">
        <v>60</v>
      </c>
      <c r="C49" s="8" t="s">
        <v>106</v>
      </c>
      <c r="D49" s="8" t="s">
        <v>25</v>
      </c>
      <c r="E49" s="8">
        <v>6502</v>
      </c>
      <c r="F49" s="8">
        <v>17.257999999999999</v>
      </c>
      <c r="G49" s="75" t="s">
        <v>35</v>
      </c>
      <c r="H49" s="34"/>
      <c r="I49" s="34"/>
      <c r="J49" s="34"/>
      <c r="K49" s="34"/>
      <c r="L49" s="34"/>
      <c r="M49" s="34"/>
      <c r="N49" s="34"/>
      <c r="O49" s="34"/>
      <c r="P49" s="34"/>
      <c r="Q49" s="34">
        <v>1</v>
      </c>
      <c r="R49" s="34"/>
      <c r="S49" s="61">
        <f t="shared" si="1"/>
        <v>1</v>
      </c>
    </row>
    <row r="50" spans="1:19" s="12" customFormat="1" ht="14.5" hidden="1" x14ac:dyDescent="0.35">
      <c r="A50" s="24" t="s">
        <v>64</v>
      </c>
      <c r="B50" s="74" t="s">
        <v>58</v>
      </c>
      <c r="C50" s="63" t="s">
        <v>107</v>
      </c>
      <c r="D50" s="8" t="s">
        <v>22</v>
      </c>
      <c r="E50" s="8">
        <v>6503</v>
      </c>
      <c r="F50" s="8">
        <v>17.277999999999999</v>
      </c>
      <c r="G50" s="75" t="s">
        <v>35</v>
      </c>
      <c r="H50" s="34"/>
      <c r="I50" s="34"/>
      <c r="J50" s="34"/>
      <c r="K50" s="34"/>
      <c r="L50" s="34"/>
      <c r="M50" s="34"/>
      <c r="N50" s="34"/>
      <c r="O50" s="34"/>
      <c r="P50" s="34"/>
      <c r="Q50" s="34">
        <f>456917-1</f>
        <v>456916</v>
      </c>
      <c r="R50" s="34"/>
      <c r="S50" s="61">
        <f t="shared" si="1"/>
        <v>456916</v>
      </c>
    </row>
    <row r="51" spans="1:19" s="12" customFormat="1" ht="14.5" hidden="1" x14ac:dyDescent="0.35">
      <c r="A51" s="24" t="s">
        <v>64</v>
      </c>
      <c r="B51" s="9" t="s">
        <v>60</v>
      </c>
      <c r="C51" s="63" t="s">
        <v>107</v>
      </c>
      <c r="D51" s="8" t="s">
        <v>22</v>
      </c>
      <c r="E51" s="8">
        <v>6503</v>
      </c>
      <c r="F51" s="8">
        <v>17.277999999999999</v>
      </c>
      <c r="G51" s="75" t="s">
        <v>35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v>1</v>
      </c>
      <c r="R51" s="34"/>
      <c r="S51" s="61">
        <f t="shared" si="1"/>
        <v>1</v>
      </c>
    </row>
    <row r="52" spans="1:19" s="12" customFormat="1" ht="14.5" x14ac:dyDescent="0.35">
      <c r="A52" s="24" t="s">
        <v>112</v>
      </c>
      <c r="B52" s="74" t="s">
        <v>58</v>
      </c>
      <c r="C52" s="63" t="s">
        <v>107</v>
      </c>
      <c r="D52" s="8" t="s">
        <v>22</v>
      </c>
      <c r="E52" s="8">
        <v>6503</v>
      </c>
      <c r="F52" s="8">
        <v>17.277999999999999</v>
      </c>
      <c r="G52" s="75" t="s">
        <v>35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>
        <v>14123</v>
      </c>
      <c r="S52" s="61">
        <f>SUM(R52)</f>
        <v>14123</v>
      </c>
    </row>
    <row r="53" spans="1:19" s="12" customFormat="1" ht="14.5" x14ac:dyDescent="0.35">
      <c r="A53" s="24"/>
      <c r="B53" s="74"/>
      <c r="C53" s="63"/>
      <c r="D53" s="8"/>
      <c r="E53" s="8"/>
      <c r="F53" s="8"/>
      <c r="G53" s="75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61">
        <f t="shared" si="1"/>
        <v>0</v>
      </c>
    </row>
    <row r="54" spans="1:19" s="12" customFormat="1" ht="18.5" hidden="1" x14ac:dyDescent="0.35">
      <c r="A54" s="49"/>
      <c r="B54" s="9"/>
      <c r="C54" s="37"/>
      <c r="D54" s="37"/>
      <c r="E54" s="37"/>
      <c r="F54" s="8"/>
      <c r="G54" s="8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61">
        <f t="shared" si="1"/>
        <v>0</v>
      </c>
    </row>
    <row r="55" spans="1:19" s="12" customFormat="1" ht="14.5" hidden="1" x14ac:dyDescent="0.35">
      <c r="A55" s="24"/>
      <c r="B55" s="9"/>
      <c r="C55" s="50"/>
      <c r="D55" s="8"/>
      <c r="E55" s="50"/>
      <c r="F55" s="8"/>
      <c r="G55" s="8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61">
        <f t="shared" si="1"/>
        <v>0</v>
      </c>
    </row>
    <row r="56" spans="1:19" s="12" customFormat="1" ht="14.5" hidden="1" x14ac:dyDescent="0.35">
      <c r="A56" s="29"/>
      <c r="B56" s="36"/>
      <c r="C56" s="33"/>
      <c r="D56" s="8"/>
      <c r="E56" s="51"/>
      <c r="F56" s="8"/>
      <c r="G56" s="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61">
        <f t="shared" si="1"/>
        <v>0</v>
      </c>
    </row>
    <row r="57" spans="1:19" s="12" customFormat="1" ht="14.5" hidden="1" x14ac:dyDescent="0.35">
      <c r="A57" s="29"/>
      <c r="B57" s="9"/>
      <c r="C57" s="33"/>
      <c r="D57" s="8"/>
      <c r="E57" s="51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61">
        <f t="shared" si="1"/>
        <v>0</v>
      </c>
    </row>
    <row r="58" spans="1:19" s="12" customFormat="1" ht="14.5" hidden="1" x14ac:dyDescent="0.35">
      <c r="A58" s="29"/>
      <c r="B58" s="9"/>
      <c r="C58" s="33"/>
      <c r="D58" s="8"/>
      <c r="E58" s="51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61">
        <f t="shared" si="1"/>
        <v>0</v>
      </c>
    </row>
    <row r="59" spans="1:19" s="12" customFormat="1" ht="14.5" hidden="1" x14ac:dyDescent="0.35">
      <c r="A59" s="29"/>
      <c r="B59" s="9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61">
        <f t="shared" si="1"/>
        <v>0</v>
      </c>
    </row>
    <row r="60" spans="1:19" s="12" customFormat="1" ht="14.5" hidden="1" x14ac:dyDescent="0.35">
      <c r="A60" s="24"/>
      <c r="B60" s="9"/>
      <c r="C60" s="8"/>
      <c r="D60" s="8"/>
      <c r="E60" s="9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61">
        <f t="shared" si="1"/>
        <v>0</v>
      </c>
    </row>
    <row r="61" spans="1:19" s="12" customFormat="1" ht="14.5" hidden="1" x14ac:dyDescent="0.35">
      <c r="A61" s="20" t="s">
        <v>8</v>
      </c>
      <c r="B61" s="9"/>
      <c r="C61" s="8"/>
      <c r="D61" s="8"/>
      <c r="E61" s="9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61">
        <f t="shared" si="1"/>
        <v>0</v>
      </c>
    </row>
    <row r="62" spans="1:19" s="12" customFormat="1" ht="14.5" hidden="1" x14ac:dyDescent="0.35">
      <c r="A62" s="8" t="s">
        <v>76</v>
      </c>
      <c r="B62" s="9"/>
      <c r="C62" s="8"/>
      <c r="D62" s="8"/>
      <c r="E62" s="9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61">
        <f t="shared" si="1"/>
        <v>0</v>
      </c>
    </row>
    <row r="63" spans="1:19" s="12" customFormat="1" ht="14.5" hidden="1" x14ac:dyDescent="0.35">
      <c r="A63" s="31" t="s">
        <v>15</v>
      </c>
      <c r="B63" s="9" t="s">
        <v>77</v>
      </c>
      <c r="C63" s="8" t="s">
        <v>78</v>
      </c>
      <c r="D63" s="8" t="s">
        <v>79</v>
      </c>
      <c r="E63" s="25" t="s">
        <v>80</v>
      </c>
      <c r="F63" s="33">
        <v>17.800999999999998</v>
      </c>
      <c r="G63" s="63" t="s">
        <v>36</v>
      </c>
      <c r="H63" s="34"/>
      <c r="I63" s="34"/>
      <c r="J63" s="34"/>
      <c r="K63" s="34"/>
      <c r="L63" s="34">
        <v>13137</v>
      </c>
      <c r="M63" s="34"/>
      <c r="N63" s="34"/>
      <c r="O63" s="34"/>
      <c r="P63" s="34"/>
      <c r="Q63" s="34"/>
      <c r="R63" s="34"/>
      <c r="S63" s="61">
        <f t="shared" si="1"/>
        <v>13137</v>
      </c>
    </row>
    <row r="64" spans="1:19" s="12" customFormat="1" ht="14.5" hidden="1" x14ac:dyDescent="0.35">
      <c r="A64" s="24"/>
      <c r="B64" s="9"/>
      <c r="C64" s="28"/>
      <c r="D64" s="28"/>
      <c r="E64" s="28"/>
      <c r="F64" s="9"/>
      <c r="G64" s="9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61">
        <f t="shared" si="1"/>
        <v>0</v>
      </c>
    </row>
    <row r="65" spans="1:19" s="12" customFormat="1" ht="14.5" hidden="1" x14ac:dyDescent="0.35">
      <c r="A65" s="11"/>
      <c r="B65" s="11"/>
      <c r="C65" s="11"/>
      <c r="D65" s="7"/>
      <c r="E65" s="7"/>
      <c r="F65" s="7"/>
      <c r="G65" s="7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61"/>
    </row>
    <row r="66" spans="1:19" s="12" customFormat="1" ht="14.5" x14ac:dyDescent="0.35">
      <c r="A66" s="13" t="s">
        <v>0</v>
      </c>
      <c r="B66" s="13"/>
      <c r="C66" s="15"/>
      <c r="D66" s="15"/>
      <c r="E66" s="15"/>
      <c r="F66" s="15"/>
      <c r="G66" s="15"/>
      <c r="H66" s="35">
        <f>SUM(H19:H65)</f>
        <v>3304.6699999999992</v>
      </c>
      <c r="I66" s="35">
        <f>SUM(I20:I65)</f>
        <v>569910</v>
      </c>
      <c r="J66" s="35">
        <f>SUM(J41:J58)</f>
        <v>125629</v>
      </c>
      <c r="K66" s="35">
        <f>SUM(K32:K36)</f>
        <v>56002.13</v>
      </c>
      <c r="L66" s="35">
        <f>SUM(L63:L65)</f>
        <v>13137</v>
      </c>
      <c r="M66" s="35">
        <f>SUM(M8:M11)</f>
        <v>95000</v>
      </c>
      <c r="N66" s="35">
        <f>SUM(N44:N50)</f>
        <v>102540</v>
      </c>
      <c r="O66" s="35">
        <f>SUM(O7:O11)</f>
        <v>317671</v>
      </c>
      <c r="P66" s="35">
        <f>SUM(P14:P18)</f>
        <v>163662</v>
      </c>
      <c r="Q66" s="35">
        <f>SUM(Q47:Q64)</f>
        <v>875744</v>
      </c>
      <c r="R66" s="35">
        <f>SUM(R41:R57)</f>
        <v>14123</v>
      </c>
      <c r="S66" s="61"/>
    </row>
    <row r="67" spans="1:19" s="12" customFormat="1" ht="14.5" x14ac:dyDescent="0.35">
      <c r="A67" s="52"/>
      <c r="B67" s="52"/>
      <c r="C67" s="16"/>
      <c r="D67" s="16"/>
      <c r="E67" s="16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</row>
    <row r="68" spans="1:19" s="12" customFormat="1" ht="14.5" x14ac:dyDescent="0.35">
      <c r="A68" s="3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9" s="12" customFormat="1" ht="14.5" x14ac:dyDescent="0.35">
      <c r="A69" s="38" t="s">
        <v>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9" s="12" customFormat="1" ht="14.5" hidden="1" x14ac:dyDescent="0.35">
      <c r="A70" s="38" t="s">
        <v>50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9" s="12" customFormat="1" ht="14.5" hidden="1" x14ac:dyDescent="0.35">
      <c r="A71" s="52" t="s">
        <v>51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9" ht="14.5" hidden="1" x14ac:dyDescent="0.35">
      <c r="A72" s="38" t="s">
        <v>55</v>
      </c>
    </row>
    <row r="73" spans="1:19" ht="14.5" hidden="1" x14ac:dyDescent="0.35">
      <c r="A73" s="52" t="s">
        <v>56</v>
      </c>
    </row>
    <row r="74" spans="1:19" ht="14.5" hidden="1" x14ac:dyDescent="0.35">
      <c r="A74" s="38" t="s">
        <v>62</v>
      </c>
    </row>
    <row r="75" spans="1:19" ht="14.5" hidden="1" x14ac:dyDescent="0.35">
      <c r="A75" s="52" t="s">
        <v>63</v>
      </c>
    </row>
    <row r="76" spans="1:19" ht="14.5" hidden="1" x14ac:dyDescent="0.35">
      <c r="A76" s="38" t="s">
        <v>73</v>
      </c>
    </row>
    <row r="77" spans="1:19" ht="14.5" hidden="1" x14ac:dyDescent="0.35">
      <c r="A77" s="52" t="s">
        <v>74</v>
      </c>
    </row>
    <row r="78" spans="1:19" ht="14.5" hidden="1" x14ac:dyDescent="0.35">
      <c r="A78" s="38" t="s">
        <v>81</v>
      </c>
    </row>
    <row r="79" spans="1:19" ht="14.5" hidden="1" x14ac:dyDescent="0.35">
      <c r="A79" s="52" t="s">
        <v>82</v>
      </c>
    </row>
    <row r="80" spans="1:19" ht="14.5" hidden="1" x14ac:dyDescent="0.35">
      <c r="A80" s="38" t="s">
        <v>87</v>
      </c>
    </row>
    <row r="81" spans="1:1" ht="14.5" hidden="1" x14ac:dyDescent="0.35">
      <c r="A81" s="38" t="s">
        <v>88</v>
      </c>
    </row>
    <row r="82" spans="1:1" ht="14.5" hidden="1" x14ac:dyDescent="0.35">
      <c r="A82" s="38" t="s">
        <v>90</v>
      </c>
    </row>
    <row r="83" spans="1:1" ht="14.5" hidden="1" x14ac:dyDescent="0.35">
      <c r="A83" s="52" t="s">
        <v>89</v>
      </c>
    </row>
    <row r="84" spans="1:1" ht="14.5" hidden="1" x14ac:dyDescent="0.35">
      <c r="A84" s="38" t="s">
        <v>95</v>
      </c>
    </row>
    <row r="85" spans="1:1" ht="14.5" hidden="1" x14ac:dyDescent="0.35">
      <c r="A85" s="52" t="s">
        <v>94</v>
      </c>
    </row>
    <row r="86" spans="1:1" ht="14.5" hidden="1" x14ac:dyDescent="0.35">
      <c r="A86" s="38" t="s">
        <v>100</v>
      </c>
    </row>
    <row r="87" spans="1:1" ht="14.5" hidden="1" x14ac:dyDescent="0.35">
      <c r="A87" s="52" t="s">
        <v>101</v>
      </c>
    </row>
    <row r="88" spans="1:1" ht="14.5" hidden="1" x14ac:dyDescent="0.35">
      <c r="A88" s="38" t="s">
        <v>109</v>
      </c>
    </row>
    <row r="89" spans="1:1" ht="14.5" hidden="1" x14ac:dyDescent="0.35">
      <c r="A89" s="52" t="s">
        <v>108</v>
      </c>
    </row>
    <row r="90" spans="1:1" ht="14.5" x14ac:dyDescent="0.35">
      <c r="A90" s="38" t="s">
        <v>113</v>
      </c>
    </row>
    <row r="91" spans="1:1" ht="14.5" x14ac:dyDescent="0.35">
      <c r="A91" s="52" t="s">
        <v>111</v>
      </c>
    </row>
    <row r="95" spans="1:1" ht="14.5" x14ac:dyDescent="0.35">
      <c r="A95" s="12" t="s">
        <v>41</v>
      </c>
    </row>
    <row r="96" spans="1:1" ht="14.5" x14ac:dyDescent="0.35">
      <c r="A96" s="12" t="s">
        <v>44</v>
      </c>
    </row>
    <row r="97" spans="1:1" ht="14.5" x14ac:dyDescent="0.35">
      <c r="A97" s="12" t="s">
        <v>42</v>
      </c>
    </row>
    <row r="98" spans="1:1" ht="14.5" x14ac:dyDescent="0.35">
      <c r="A9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2023-12-21T17:00:24Z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