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A851004-CCD8-4170-8CA9-3F8ED0EA302C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LOWELL" sheetId="2" r:id="rId1"/>
  </sheets>
  <definedNames>
    <definedName name="_xlnm.Print_Area" localSheetId="0">LOWELL!$A$1:$H$70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8" i="2" l="1"/>
  <c r="T20" i="2"/>
  <c r="R68" i="2"/>
  <c r="T54" i="2"/>
  <c r="Q52" i="2"/>
  <c r="T52" i="2" s="1"/>
  <c r="Q50" i="2"/>
  <c r="T50" i="2" s="1"/>
  <c r="T45" i="2"/>
  <c r="T47" i="2"/>
  <c r="T49" i="2"/>
  <c r="T51" i="2"/>
  <c r="T53" i="2"/>
  <c r="T55" i="2"/>
  <c r="T56" i="2"/>
  <c r="T57" i="2"/>
  <c r="T58" i="2"/>
  <c r="T59" i="2"/>
  <c r="T60" i="2"/>
  <c r="T61" i="2"/>
  <c r="T62" i="2"/>
  <c r="T63" i="2"/>
  <c r="T64" i="2"/>
  <c r="T65" i="2"/>
  <c r="T66" i="2"/>
  <c r="T16" i="2"/>
  <c r="T18" i="2"/>
  <c r="T19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P17" i="2"/>
  <c r="T17" i="2" s="1"/>
  <c r="P15" i="2"/>
  <c r="T15" i="2" s="1"/>
  <c r="T9" i="2"/>
  <c r="O68" i="2"/>
  <c r="N46" i="2"/>
  <c r="N68" i="2" s="1"/>
  <c r="M68" i="2"/>
  <c r="T8" i="2"/>
  <c r="L68" i="2"/>
  <c r="K34" i="2"/>
  <c r="J48" i="2"/>
  <c r="T48" i="2" s="1"/>
  <c r="I44" i="2"/>
  <c r="T44" i="2" s="1"/>
  <c r="H68" i="2"/>
  <c r="Q68" i="2" l="1"/>
  <c r="T46" i="2"/>
  <c r="P68" i="2"/>
  <c r="K68" i="2"/>
  <c r="J68" i="2"/>
  <c r="I68" i="2"/>
  <c r="T10" i="2"/>
  <c r="T11" i="2"/>
</calcChain>
</file>

<file path=xl/sharedStrings.xml><?xml version="1.0" encoding="utf-8"?>
<sst xmlns="http://schemas.openxmlformats.org/spreadsheetml/2006/main" count="199" uniqueCount="121">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</sst>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4"/>
  <sheetViews>
    <sheetView tabSelected="1" zoomScale="120" zoomScaleNormal="120" workbookViewId="0">
      <selection activeCell="A20" sqref="A20"/>
    </sheetView>
  </sheetViews>
  <sheetFormatPr defaultColWidth="9.140625" defaultRowHeight="13.5" x14ac:dyDescent="0.25"/>
  <cols>
    <col min="1" max="1" width="42.5703125" style="40" customWidth="1"/>
    <col min="2" max="2" width="29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17" width="18" style="1" hidden="1" customWidth="1"/>
    <col min="18" max="18" width="13.85546875" style="1" hidden="1" customWidth="1"/>
    <col min="19" max="19" width="13.85546875" style="1" customWidth="1"/>
    <col min="20" max="20" width="12.140625" style="40" hidden="1" customWidth="1"/>
    <col min="21" max="21" width="12" style="40" bestFit="1" customWidth="1"/>
    <col min="22" max="16384" width="9.140625" style="40"/>
  </cols>
  <sheetData>
    <row r="1" spans="1:20" ht="20.25" x14ac:dyDescent="0.3">
      <c r="A1" s="40" t="s">
        <v>11</v>
      </c>
      <c r="B1" s="78" t="s">
        <v>10</v>
      </c>
      <c r="C1" s="79"/>
      <c r="D1" s="79"/>
      <c r="E1" s="79"/>
      <c r="F1" s="79"/>
      <c r="G1" s="79"/>
      <c r="H1" s="79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ht="20.25" x14ac:dyDescent="0.3">
      <c r="B2" s="41"/>
      <c r="C2" s="41"/>
      <c r="D2" s="41"/>
      <c r="E2" s="42"/>
      <c r="F2" s="42"/>
      <c r="G2" s="42"/>
    </row>
    <row r="3" spans="1:20" ht="20.25" x14ac:dyDescent="0.3">
      <c r="A3" s="43" t="s">
        <v>12</v>
      </c>
      <c r="B3" s="41" t="s">
        <v>7</v>
      </c>
      <c r="C3" s="44"/>
    </row>
    <row r="4" spans="1:20" ht="21" thickBot="1" x14ac:dyDescent="0.35">
      <c r="A4" s="43"/>
      <c r="B4" s="45"/>
      <c r="C4" s="44"/>
    </row>
    <row r="5" spans="1:20" s="12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55" t="s">
        <v>110</v>
      </c>
      <c r="S5" s="55" t="s">
        <v>114</v>
      </c>
      <c r="T5" s="33" t="s">
        <v>6</v>
      </c>
    </row>
    <row r="6" spans="1:20" s="12" customFormat="1" ht="16.5" hidden="1" x14ac:dyDescent="0.3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23"/>
    </row>
    <row r="7" spans="1:20" s="12" customFormat="1" ht="16.5" hidden="1" x14ac:dyDescent="0.3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68"/>
      <c r="S7" s="68"/>
      <c r="T7" s="72"/>
    </row>
    <row r="8" spans="1:20" s="12" customFormat="1" ht="16.5" hidden="1" x14ac:dyDescent="0.3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73"/>
      <c r="S8" s="73"/>
      <c r="T8" s="61">
        <f>SUM(M8)</f>
        <v>95000</v>
      </c>
    </row>
    <row r="9" spans="1:20" s="12" customFormat="1" ht="17.25" hidden="1" thickBot="1" x14ac:dyDescent="0.35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73"/>
      <c r="S9" s="73"/>
      <c r="T9" s="61">
        <f>SUM(O9)</f>
        <v>317671</v>
      </c>
    </row>
    <row r="10" spans="1:20" s="12" customFormat="1" ht="17.25" hidden="1" thickTop="1" x14ac:dyDescent="0.3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73"/>
      <c r="S10" s="73"/>
      <c r="T10" s="61">
        <f>SUM(H10:H10)</f>
        <v>0</v>
      </c>
    </row>
    <row r="11" spans="1:20" s="12" customFormat="1" ht="16.5" hidden="1" x14ac:dyDescent="0.3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73"/>
      <c r="S11" s="73"/>
      <c r="T11" s="61">
        <f>SUM(H11:H11)</f>
        <v>0</v>
      </c>
    </row>
    <row r="12" spans="1:20" s="12" customFormat="1" ht="16.5" x14ac:dyDescent="0.3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73"/>
      <c r="S12" s="73"/>
      <c r="T12" s="61"/>
    </row>
    <row r="13" spans="1:20" s="12" customFormat="1" ht="16.5" x14ac:dyDescent="0.3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73"/>
      <c r="S13" s="73"/>
      <c r="T13" s="61"/>
    </row>
    <row r="14" spans="1:20" s="12" customFormat="1" ht="14.1" customHeight="1" x14ac:dyDescent="0.3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73"/>
      <c r="S14" s="73"/>
      <c r="T14" s="61"/>
    </row>
    <row r="15" spans="1:20" s="12" customFormat="1" ht="16.5" hidden="1" x14ac:dyDescent="0.3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73"/>
      <c r="S15" s="73"/>
      <c r="T15" s="61">
        <f>SUM(P15)</f>
        <v>124813</v>
      </c>
    </row>
    <row r="16" spans="1:20" s="12" customFormat="1" ht="16.5" hidden="1" x14ac:dyDescent="0.3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73"/>
      <c r="S16" s="73"/>
      <c r="T16" s="61">
        <f t="shared" ref="T16:T43" si="0">SUM(P16)</f>
        <v>1</v>
      </c>
    </row>
    <row r="17" spans="1:20" s="12" customFormat="1" ht="16.5" hidden="1" x14ac:dyDescent="0.3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73"/>
      <c r="S17" s="73"/>
      <c r="T17" s="61">
        <f t="shared" si="0"/>
        <v>38847</v>
      </c>
    </row>
    <row r="18" spans="1:20" s="12" customFormat="1" ht="16.5" hidden="1" x14ac:dyDescent="0.3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73"/>
      <c r="S18" s="73"/>
      <c r="T18" s="61">
        <f t="shared" si="0"/>
        <v>1</v>
      </c>
    </row>
    <row r="19" spans="1:20" s="12" customFormat="1" ht="16.5" hidden="1" x14ac:dyDescent="0.3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1">
        <f t="shared" si="0"/>
        <v>0</v>
      </c>
    </row>
    <row r="20" spans="1:20" s="12" customFormat="1" ht="16.5" x14ac:dyDescent="0.3">
      <c r="A20" s="65" t="s">
        <v>117</v>
      </c>
      <c r="B20" s="9" t="s">
        <v>58</v>
      </c>
      <c r="C20" s="76" t="s">
        <v>118</v>
      </c>
      <c r="D20" s="76" t="s">
        <v>119</v>
      </c>
      <c r="E20" s="47" t="s">
        <v>120</v>
      </c>
      <c r="F20" s="77" t="s">
        <v>13</v>
      </c>
      <c r="G20" s="27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v>14285.9</v>
      </c>
      <c r="T20" s="61">
        <f>S20</f>
        <v>14285.9</v>
      </c>
    </row>
    <row r="21" spans="1:20" s="12" customFormat="1" ht="16.5" x14ac:dyDescent="0.3">
      <c r="A21" s="65"/>
      <c r="B21" s="9"/>
      <c r="C21" s="7"/>
      <c r="D21" s="7"/>
      <c r="E21" s="7"/>
      <c r="F21" s="66"/>
      <c r="G21" s="2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1"/>
    </row>
    <row r="22" spans="1:20" s="12" customFormat="1" ht="16.5" x14ac:dyDescent="0.3">
      <c r="A22" s="13"/>
      <c r="B22" s="9"/>
      <c r="C22" s="8"/>
      <c r="D22" s="8"/>
      <c r="E22" s="8"/>
      <c r="F22" s="9"/>
      <c r="G22" s="9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61">
        <f t="shared" si="0"/>
        <v>0</v>
      </c>
    </row>
    <row r="23" spans="1:20" s="12" customFormat="1" ht="16.5" hidden="1" x14ac:dyDescent="0.3">
      <c r="A23" s="3" t="s">
        <v>8</v>
      </c>
      <c r="B23" s="9"/>
      <c r="C23" s="47"/>
      <c r="D23" s="8"/>
      <c r="E23" s="47"/>
      <c r="F23" s="9"/>
      <c r="G23" s="9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61">
        <f t="shared" si="0"/>
        <v>0</v>
      </c>
    </row>
    <row r="24" spans="1:20" s="38" customFormat="1" ht="16.5" hidden="1" x14ac:dyDescent="0.3">
      <c r="A24" s="8" t="s">
        <v>33</v>
      </c>
      <c r="B24" s="4"/>
      <c r="C24" s="7"/>
      <c r="D24" s="7"/>
      <c r="E24" s="4"/>
      <c r="F24" s="4"/>
      <c r="G24" s="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61">
        <f t="shared" si="0"/>
        <v>0</v>
      </c>
    </row>
    <row r="25" spans="1:20" s="12" customFormat="1" ht="16.5" hidden="1" x14ac:dyDescent="0.3">
      <c r="A25" s="24" t="s">
        <v>37</v>
      </c>
      <c r="B25" s="9" t="s">
        <v>20</v>
      </c>
      <c r="C25" s="46" t="s">
        <v>38</v>
      </c>
      <c r="D25" s="37" t="s">
        <v>16</v>
      </c>
      <c r="E25" s="37" t="s">
        <v>39</v>
      </c>
      <c r="F25" s="8">
        <v>17.245000000000001</v>
      </c>
      <c r="G25" s="63" t="s">
        <v>34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61">
        <f t="shared" si="0"/>
        <v>0</v>
      </c>
    </row>
    <row r="26" spans="1:20" s="38" customFormat="1" ht="16.5" hidden="1" x14ac:dyDescent="0.3">
      <c r="A26" s="24" t="s">
        <v>37</v>
      </c>
      <c r="B26" s="9" t="s">
        <v>40</v>
      </c>
      <c r="C26" s="46" t="s">
        <v>38</v>
      </c>
      <c r="D26" s="37" t="s">
        <v>16</v>
      </c>
      <c r="E26" s="37" t="s">
        <v>39</v>
      </c>
      <c r="F26" s="8">
        <v>17.245000000000001</v>
      </c>
      <c r="G26" s="63" t="s">
        <v>34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61">
        <f t="shared" si="0"/>
        <v>0</v>
      </c>
    </row>
    <row r="27" spans="1:20" s="38" customFormat="1" ht="15" hidden="1" x14ac:dyDescent="0.25">
      <c r="A27" s="24"/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61">
        <f t="shared" si="0"/>
        <v>0</v>
      </c>
    </row>
    <row r="28" spans="1:20" s="38" customFormat="1" ht="15" hidden="1" x14ac:dyDescent="0.25">
      <c r="A28" s="31"/>
      <c r="B28" s="32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61">
        <f t="shared" si="0"/>
        <v>0</v>
      </c>
    </row>
    <row r="29" spans="1:20" s="38" customFormat="1" ht="15" hidden="1" x14ac:dyDescent="0.25">
      <c r="A29" s="31"/>
      <c r="B29" s="9"/>
      <c r="C29" s="8"/>
      <c r="D29" s="8"/>
      <c r="E29" s="8"/>
      <c r="F29" s="8"/>
      <c r="G29" s="8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61">
        <f t="shared" si="0"/>
        <v>0</v>
      </c>
    </row>
    <row r="30" spans="1:20" s="38" customFormat="1" ht="15" hidden="1" x14ac:dyDescent="0.25">
      <c r="A30" s="31"/>
      <c r="B30" s="9"/>
      <c r="C30" s="8"/>
      <c r="D30" s="8"/>
      <c r="E30" s="8"/>
      <c r="F30" s="8"/>
      <c r="G30" s="8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61">
        <f t="shared" si="0"/>
        <v>0</v>
      </c>
    </row>
    <row r="31" spans="1:20" s="12" customFormat="1" ht="16.5" hidden="1" x14ac:dyDescent="0.3">
      <c r="A31" s="14"/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61">
        <f t="shared" si="0"/>
        <v>0</v>
      </c>
    </row>
    <row r="32" spans="1:20" s="12" customFormat="1" ht="16.5" hidden="1" x14ac:dyDescent="0.3">
      <c r="A32" s="20" t="s">
        <v>8</v>
      </c>
      <c r="B32" s="4"/>
      <c r="C32" s="5"/>
      <c r="D32" s="5"/>
      <c r="E32" s="6"/>
      <c r="F32" s="7"/>
      <c r="G32" s="7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61">
        <f t="shared" si="0"/>
        <v>0</v>
      </c>
    </row>
    <row r="33" spans="1:21" s="12" customFormat="1" ht="16.5" hidden="1" x14ac:dyDescent="0.3">
      <c r="A33" s="8" t="s">
        <v>66</v>
      </c>
      <c r="B33" s="4"/>
      <c r="C33" s="5"/>
      <c r="D33" s="5"/>
      <c r="E33" s="6"/>
      <c r="F33" s="7"/>
      <c r="G33" s="7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61">
        <f t="shared" si="0"/>
        <v>0</v>
      </c>
    </row>
    <row r="34" spans="1:21" s="12" customFormat="1" ht="16.5" hidden="1" x14ac:dyDescent="0.3">
      <c r="A34" s="56" t="s">
        <v>68</v>
      </c>
      <c r="B34" s="69" t="s">
        <v>58</v>
      </c>
      <c r="C34" s="8" t="s">
        <v>69</v>
      </c>
      <c r="D34" s="8" t="s">
        <v>70</v>
      </c>
      <c r="E34" s="8" t="s">
        <v>71</v>
      </c>
      <c r="F34" s="8">
        <v>17.225000000000001</v>
      </c>
      <c r="G34" s="67" t="s">
        <v>47</v>
      </c>
      <c r="H34" s="35"/>
      <c r="I34" s="35"/>
      <c r="J34" s="35"/>
      <c r="K34" s="35">
        <f>56002.13-1</f>
        <v>56001.13</v>
      </c>
      <c r="L34" s="35"/>
      <c r="M34" s="35"/>
      <c r="N34" s="35"/>
      <c r="O34" s="35"/>
      <c r="P34" s="35"/>
      <c r="Q34" s="35"/>
      <c r="R34" s="35"/>
      <c r="S34" s="35"/>
      <c r="T34" s="61">
        <f t="shared" si="0"/>
        <v>0</v>
      </c>
    </row>
    <row r="35" spans="1:21" s="12" customFormat="1" ht="16.5" hidden="1" x14ac:dyDescent="0.3">
      <c r="A35" s="56" t="s">
        <v>68</v>
      </c>
      <c r="B35" s="9" t="s">
        <v>72</v>
      </c>
      <c r="C35" s="8" t="s">
        <v>69</v>
      </c>
      <c r="D35" s="8" t="s">
        <v>70</v>
      </c>
      <c r="E35" s="8" t="s">
        <v>71</v>
      </c>
      <c r="F35" s="8">
        <v>17.225000000000001</v>
      </c>
      <c r="G35" s="67" t="s">
        <v>47</v>
      </c>
      <c r="H35" s="35"/>
      <c r="I35" s="35"/>
      <c r="J35" s="35"/>
      <c r="K35" s="35">
        <v>1</v>
      </c>
      <c r="L35" s="35"/>
      <c r="M35" s="35"/>
      <c r="N35" s="35"/>
      <c r="O35" s="35"/>
      <c r="P35" s="35"/>
      <c r="Q35" s="35"/>
      <c r="R35" s="35"/>
      <c r="S35" s="35"/>
      <c r="T35" s="61">
        <f t="shared" si="0"/>
        <v>0</v>
      </c>
    </row>
    <row r="36" spans="1:21" s="12" customFormat="1" ht="16.5" hidden="1" x14ac:dyDescent="0.3">
      <c r="A36" s="31"/>
      <c r="B36" s="9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61">
        <f t="shared" si="0"/>
        <v>0</v>
      </c>
    </row>
    <row r="37" spans="1:21" s="12" customFormat="1" ht="16.5" hidden="1" x14ac:dyDescent="0.3">
      <c r="A37" s="31"/>
      <c r="B37" s="9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61">
        <f t="shared" si="0"/>
        <v>0</v>
      </c>
    </row>
    <row r="38" spans="1:21" s="12" customFormat="1" ht="16.5" hidden="1" x14ac:dyDescent="0.3">
      <c r="A38" s="31"/>
      <c r="B38" s="9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61">
        <f t="shared" si="0"/>
        <v>0</v>
      </c>
      <c r="U38" s="39"/>
    </row>
    <row r="39" spans="1:21" s="12" customFormat="1" ht="16.5" hidden="1" x14ac:dyDescent="0.3">
      <c r="A39"/>
      <c r="B39"/>
      <c r="C39" s="8"/>
      <c r="D39" s="8"/>
      <c r="E39" s="8"/>
      <c r="F39" s="30"/>
      <c r="G39" s="30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61">
        <f t="shared" si="0"/>
        <v>0</v>
      </c>
    </row>
    <row r="40" spans="1:21" s="12" customFormat="1" ht="16.5" hidden="1" x14ac:dyDescent="0.3">
      <c r="A40" s="13"/>
      <c r="B40" s="9"/>
      <c r="C40" s="8"/>
      <c r="D40" s="8"/>
      <c r="E40" s="8"/>
      <c r="F40" s="30"/>
      <c r="G40" s="30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61">
        <f t="shared" si="0"/>
        <v>0</v>
      </c>
    </row>
    <row r="41" spans="1:21" s="38" customFormat="1" ht="16.5" hidden="1" x14ac:dyDescent="0.3">
      <c r="A41" s="14"/>
      <c r="B41" s="4"/>
      <c r="C41" s="5"/>
      <c r="D41" s="5"/>
      <c r="E41" s="5"/>
      <c r="F41" s="4"/>
      <c r="G41" s="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61">
        <f t="shared" si="0"/>
        <v>0</v>
      </c>
    </row>
    <row r="42" spans="1:21" s="38" customFormat="1" ht="16.5" hidden="1" x14ac:dyDescent="0.3">
      <c r="A42" s="20" t="s">
        <v>8</v>
      </c>
      <c r="B42" s="4"/>
      <c r="C42" s="5"/>
      <c r="D42" s="5"/>
      <c r="E42" s="5"/>
      <c r="F42" s="4"/>
      <c r="G42" s="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61">
        <f t="shared" si="0"/>
        <v>0</v>
      </c>
    </row>
    <row r="43" spans="1:21" s="38" customFormat="1" ht="16.5" hidden="1" x14ac:dyDescent="0.3">
      <c r="A43" s="8" t="s">
        <v>54</v>
      </c>
      <c r="B43" s="4"/>
      <c r="C43" s="5"/>
      <c r="D43" s="5"/>
      <c r="E43" s="5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61">
        <f t="shared" si="0"/>
        <v>0</v>
      </c>
    </row>
    <row r="44" spans="1:21" s="12" customFormat="1" ht="16.5" hidden="1" x14ac:dyDescent="0.3">
      <c r="A44" s="57" t="s">
        <v>57</v>
      </c>
      <c r="B44" s="69" t="s">
        <v>58</v>
      </c>
      <c r="C44" s="70" t="s">
        <v>59</v>
      </c>
      <c r="D44" s="58" t="s">
        <v>21</v>
      </c>
      <c r="E44" s="58">
        <v>6501</v>
      </c>
      <c r="F44" s="9">
        <v>17.259</v>
      </c>
      <c r="G44" s="64" t="s">
        <v>35</v>
      </c>
      <c r="H44" s="34"/>
      <c r="I44" s="34">
        <f>569910-1</f>
        <v>569909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61">
        <f>SUM(H44:Q44)</f>
        <v>569909</v>
      </c>
    </row>
    <row r="45" spans="1:21" s="12" customFormat="1" ht="16.5" hidden="1" x14ac:dyDescent="0.3">
      <c r="A45" s="57" t="s">
        <v>57</v>
      </c>
      <c r="B45" s="9" t="s">
        <v>60</v>
      </c>
      <c r="C45" s="70" t="s">
        <v>59</v>
      </c>
      <c r="D45" s="58" t="s">
        <v>21</v>
      </c>
      <c r="E45" s="58">
        <v>6501</v>
      </c>
      <c r="F45" s="9">
        <v>17.259</v>
      </c>
      <c r="G45" s="64" t="s">
        <v>35</v>
      </c>
      <c r="H45" s="34"/>
      <c r="I45" s="34">
        <v>1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61">
        <f t="shared" ref="T45:T66" si="1">SUM(H45:Q45)</f>
        <v>1</v>
      </c>
    </row>
    <row r="46" spans="1:21" s="12" customFormat="1" ht="16.5" hidden="1" x14ac:dyDescent="0.3">
      <c r="A46" s="13" t="s">
        <v>92</v>
      </c>
      <c r="B46" s="69" t="s">
        <v>58</v>
      </c>
      <c r="C46" s="8" t="s">
        <v>93</v>
      </c>
      <c r="D46" s="47" t="s">
        <v>25</v>
      </c>
      <c r="E46" s="47">
        <v>6502</v>
      </c>
      <c r="F46" s="8">
        <v>17.257999999999999</v>
      </c>
      <c r="G46" s="64" t="s">
        <v>35</v>
      </c>
      <c r="H46" s="35"/>
      <c r="I46" s="35"/>
      <c r="J46" s="35"/>
      <c r="K46" s="35"/>
      <c r="L46" s="35"/>
      <c r="M46" s="35"/>
      <c r="N46" s="35">
        <f>102540-1</f>
        <v>102539</v>
      </c>
      <c r="O46" s="35"/>
      <c r="P46" s="35"/>
      <c r="Q46" s="35"/>
      <c r="R46" s="35"/>
      <c r="S46" s="35"/>
      <c r="T46" s="61">
        <f t="shared" si="1"/>
        <v>102539</v>
      </c>
    </row>
    <row r="47" spans="1:21" s="12" customFormat="1" ht="16.5" hidden="1" x14ac:dyDescent="0.3">
      <c r="A47" s="13" t="s">
        <v>92</v>
      </c>
      <c r="B47" s="9" t="s">
        <v>60</v>
      </c>
      <c r="C47" s="8" t="s">
        <v>93</v>
      </c>
      <c r="D47" s="47" t="s">
        <v>25</v>
      </c>
      <c r="E47" s="47">
        <v>6502</v>
      </c>
      <c r="F47" s="8">
        <v>17.257999999999999</v>
      </c>
      <c r="G47" s="64" t="s">
        <v>35</v>
      </c>
      <c r="H47" s="35"/>
      <c r="I47" s="35"/>
      <c r="J47" s="35"/>
      <c r="K47" s="35"/>
      <c r="L47" s="35"/>
      <c r="M47" s="35"/>
      <c r="N47" s="35">
        <v>1</v>
      </c>
      <c r="O47" s="35"/>
      <c r="P47" s="35"/>
      <c r="Q47" s="35"/>
      <c r="R47" s="35"/>
      <c r="S47" s="35"/>
      <c r="T47" s="61">
        <f t="shared" si="1"/>
        <v>1</v>
      </c>
    </row>
    <row r="48" spans="1:21" s="38" customFormat="1" ht="16.5" hidden="1" x14ac:dyDescent="0.3">
      <c r="A48" s="24" t="s">
        <v>64</v>
      </c>
      <c r="B48" s="69" t="s">
        <v>58</v>
      </c>
      <c r="C48" s="71" t="s">
        <v>65</v>
      </c>
      <c r="D48" s="47" t="s">
        <v>22</v>
      </c>
      <c r="E48" s="47">
        <v>6503</v>
      </c>
      <c r="F48" s="8">
        <v>17.277999999999999</v>
      </c>
      <c r="G48" s="64" t="s">
        <v>35</v>
      </c>
      <c r="H48" s="34"/>
      <c r="I48" s="34"/>
      <c r="J48" s="34">
        <f>125629-1</f>
        <v>125628</v>
      </c>
      <c r="K48" s="34"/>
      <c r="L48" s="34"/>
      <c r="M48" s="34"/>
      <c r="N48" s="34"/>
      <c r="O48" s="34"/>
      <c r="P48" s="34"/>
      <c r="Q48" s="34"/>
      <c r="R48" s="34"/>
      <c r="S48" s="34"/>
      <c r="T48" s="61">
        <f t="shared" si="1"/>
        <v>125628</v>
      </c>
    </row>
    <row r="49" spans="1:20" s="38" customFormat="1" ht="16.5" hidden="1" x14ac:dyDescent="0.3">
      <c r="A49" s="24" t="s">
        <v>64</v>
      </c>
      <c r="B49" s="9" t="s">
        <v>60</v>
      </c>
      <c r="C49" s="71" t="s">
        <v>65</v>
      </c>
      <c r="D49" s="47" t="s">
        <v>22</v>
      </c>
      <c r="E49" s="47">
        <v>6503</v>
      </c>
      <c r="F49" s="8">
        <v>17.277999999999999</v>
      </c>
      <c r="G49" s="64" t="s">
        <v>35</v>
      </c>
      <c r="H49" s="34"/>
      <c r="I49" s="34"/>
      <c r="J49" s="34">
        <v>1</v>
      </c>
      <c r="K49" s="34"/>
      <c r="L49" s="34"/>
      <c r="M49" s="34"/>
      <c r="N49" s="34"/>
      <c r="O49" s="34"/>
      <c r="P49" s="34"/>
      <c r="Q49" s="34"/>
      <c r="R49" s="34"/>
      <c r="S49" s="34"/>
      <c r="T49" s="61">
        <f t="shared" si="1"/>
        <v>1</v>
      </c>
    </row>
    <row r="50" spans="1:20" s="12" customFormat="1" ht="16.5" hidden="1" x14ac:dyDescent="0.3">
      <c r="A50" s="13" t="s">
        <v>92</v>
      </c>
      <c r="B50" s="74" t="s">
        <v>58</v>
      </c>
      <c r="C50" s="8" t="s">
        <v>106</v>
      </c>
      <c r="D50" s="8" t="s">
        <v>25</v>
      </c>
      <c r="E50" s="8">
        <v>6502</v>
      </c>
      <c r="F50" s="8">
        <v>17.257999999999999</v>
      </c>
      <c r="G50" s="75" t="s">
        <v>35</v>
      </c>
      <c r="H50" s="34"/>
      <c r="I50" s="34"/>
      <c r="J50" s="34"/>
      <c r="K50" s="34"/>
      <c r="L50" s="34"/>
      <c r="M50" s="34"/>
      <c r="N50" s="34"/>
      <c r="O50" s="34"/>
      <c r="P50" s="34"/>
      <c r="Q50" s="34">
        <f>418827-1</f>
        <v>418826</v>
      </c>
      <c r="R50" s="34"/>
      <c r="S50" s="34"/>
      <c r="T50" s="61">
        <f t="shared" si="1"/>
        <v>418826</v>
      </c>
    </row>
    <row r="51" spans="1:20" s="12" customFormat="1" ht="16.5" hidden="1" x14ac:dyDescent="0.3">
      <c r="A51" s="13" t="s">
        <v>92</v>
      </c>
      <c r="B51" s="9" t="s">
        <v>60</v>
      </c>
      <c r="C51" s="8" t="s">
        <v>106</v>
      </c>
      <c r="D51" s="8" t="s">
        <v>25</v>
      </c>
      <c r="E51" s="8">
        <v>6502</v>
      </c>
      <c r="F51" s="8">
        <v>17.257999999999999</v>
      </c>
      <c r="G51" s="75" t="s">
        <v>35</v>
      </c>
      <c r="H51" s="34"/>
      <c r="I51" s="34"/>
      <c r="J51" s="34"/>
      <c r="K51" s="34"/>
      <c r="L51" s="34"/>
      <c r="M51" s="34"/>
      <c r="N51" s="34"/>
      <c r="O51" s="34"/>
      <c r="P51" s="34"/>
      <c r="Q51" s="34">
        <v>1</v>
      </c>
      <c r="R51" s="34"/>
      <c r="S51" s="34"/>
      <c r="T51" s="61">
        <f t="shared" si="1"/>
        <v>1</v>
      </c>
    </row>
    <row r="52" spans="1:20" s="12" customFormat="1" ht="16.5" hidden="1" x14ac:dyDescent="0.3">
      <c r="A52" s="24" t="s">
        <v>64</v>
      </c>
      <c r="B52" s="74" t="s">
        <v>58</v>
      </c>
      <c r="C52" s="63" t="s">
        <v>107</v>
      </c>
      <c r="D52" s="8" t="s">
        <v>22</v>
      </c>
      <c r="E52" s="8">
        <v>6503</v>
      </c>
      <c r="F52" s="8">
        <v>17.277999999999999</v>
      </c>
      <c r="G52" s="75" t="s">
        <v>35</v>
      </c>
      <c r="H52" s="34"/>
      <c r="I52" s="34"/>
      <c r="J52" s="34"/>
      <c r="K52" s="34"/>
      <c r="L52" s="34"/>
      <c r="M52" s="34"/>
      <c r="N52" s="34"/>
      <c r="O52" s="34"/>
      <c r="P52" s="34"/>
      <c r="Q52" s="34">
        <f>456917-1</f>
        <v>456916</v>
      </c>
      <c r="R52" s="34"/>
      <c r="S52" s="34"/>
      <c r="T52" s="61">
        <f t="shared" si="1"/>
        <v>456916</v>
      </c>
    </row>
    <row r="53" spans="1:20" s="12" customFormat="1" ht="16.5" hidden="1" x14ac:dyDescent="0.3">
      <c r="A53" s="24" t="s">
        <v>64</v>
      </c>
      <c r="B53" s="9" t="s">
        <v>60</v>
      </c>
      <c r="C53" s="63" t="s">
        <v>107</v>
      </c>
      <c r="D53" s="8" t="s">
        <v>22</v>
      </c>
      <c r="E53" s="8">
        <v>6503</v>
      </c>
      <c r="F53" s="8">
        <v>17.277999999999999</v>
      </c>
      <c r="G53" s="75" t="s">
        <v>35</v>
      </c>
      <c r="H53" s="34"/>
      <c r="I53" s="34"/>
      <c r="J53" s="34"/>
      <c r="K53" s="34"/>
      <c r="L53" s="34"/>
      <c r="M53" s="34"/>
      <c r="N53" s="34"/>
      <c r="O53" s="34"/>
      <c r="P53" s="34"/>
      <c r="Q53" s="34">
        <v>1</v>
      </c>
      <c r="R53" s="34"/>
      <c r="S53" s="34"/>
      <c r="T53" s="61">
        <f t="shared" si="1"/>
        <v>1</v>
      </c>
    </row>
    <row r="54" spans="1:20" s="12" customFormat="1" ht="16.5" hidden="1" x14ac:dyDescent="0.3">
      <c r="A54" s="24" t="s">
        <v>112</v>
      </c>
      <c r="B54" s="74" t="s">
        <v>58</v>
      </c>
      <c r="C54" s="63" t="s">
        <v>107</v>
      </c>
      <c r="D54" s="8" t="s">
        <v>22</v>
      </c>
      <c r="E54" s="8">
        <v>6503</v>
      </c>
      <c r="F54" s="8">
        <v>17.277999999999999</v>
      </c>
      <c r="G54" s="75" t="s">
        <v>35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>
        <v>14123</v>
      </c>
      <c r="S54" s="34"/>
      <c r="T54" s="61">
        <f>SUM(R54)</f>
        <v>14123</v>
      </c>
    </row>
    <row r="55" spans="1:20" s="12" customFormat="1" ht="16.5" hidden="1" x14ac:dyDescent="0.3">
      <c r="A55" s="24"/>
      <c r="B55" s="74"/>
      <c r="C55" s="63"/>
      <c r="D55" s="8"/>
      <c r="E55" s="8"/>
      <c r="F55" s="8"/>
      <c r="G55" s="75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61">
        <f t="shared" si="1"/>
        <v>0</v>
      </c>
    </row>
    <row r="56" spans="1:20" s="12" customFormat="1" ht="18.75" hidden="1" x14ac:dyDescent="0.3">
      <c r="A56" s="49"/>
      <c r="B56" s="9"/>
      <c r="C56" s="37"/>
      <c r="D56" s="37"/>
      <c r="E56" s="37"/>
      <c r="F56" s="8"/>
      <c r="G56" s="8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61">
        <f t="shared" si="1"/>
        <v>0</v>
      </c>
    </row>
    <row r="57" spans="1:20" s="12" customFormat="1" ht="16.5" hidden="1" x14ac:dyDescent="0.3">
      <c r="A57" s="24"/>
      <c r="B57" s="9"/>
      <c r="C57" s="50"/>
      <c r="D57" s="8"/>
      <c r="E57" s="50"/>
      <c r="F57" s="8"/>
      <c r="G57" s="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61">
        <f t="shared" si="1"/>
        <v>0</v>
      </c>
    </row>
    <row r="58" spans="1:20" s="12" customFormat="1" ht="16.5" hidden="1" x14ac:dyDescent="0.3">
      <c r="A58" s="29"/>
      <c r="B58" s="36"/>
      <c r="C58" s="33"/>
      <c r="D58" s="8"/>
      <c r="E58" s="51"/>
      <c r="F58" s="8"/>
      <c r="G58" s="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61">
        <f t="shared" si="1"/>
        <v>0</v>
      </c>
    </row>
    <row r="59" spans="1:20" s="12" customFormat="1" ht="16.5" hidden="1" x14ac:dyDescent="0.3">
      <c r="A59" s="29"/>
      <c r="B59" s="9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61">
        <f t="shared" si="1"/>
        <v>0</v>
      </c>
    </row>
    <row r="60" spans="1:20" s="12" customFormat="1" ht="16.5" hidden="1" x14ac:dyDescent="0.3">
      <c r="A60" s="29"/>
      <c r="B60" s="9"/>
      <c r="C60" s="33"/>
      <c r="D60" s="8"/>
      <c r="E60" s="51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61">
        <f t="shared" si="1"/>
        <v>0</v>
      </c>
    </row>
    <row r="61" spans="1:20" s="12" customFormat="1" ht="16.5" hidden="1" x14ac:dyDescent="0.3">
      <c r="A61" s="29"/>
      <c r="B61" s="9"/>
      <c r="C61" s="33"/>
      <c r="D61" s="8"/>
      <c r="E61" s="51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61">
        <f t="shared" si="1"/>
        <v>0</v>
      </c>
    </row>
    <row r="62" spans="1:20" s="12" customFormat="1" ht="16.5" hidden="1" x14ac:dyDescent="0.3">
      <c r="A62" s="24"/>
      <c r="B62" s="9"/>
      <c r="C62" s="8"/>
      <c r="D62" s="8"/>
      <c r="E62" s="9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61">
        <f t="shared" si="1"/>
        <v>0</v>
      </c>
    </row>
    <row r="63" spans="1:20" s="12" customFormat="1" ht="16.5" hidden="1" x14ac:dyDescent="0.3">
      <c r="A63" s="20" t="s">
        <v>8</v>
      </c>
      <c r="B63" s="9"/>
      <c r="C63" s="8"/>
      <c r="D63" s="8"/>
      <c r="E63" s="9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61">
        <f t="shared" si="1"/>
        <v>0</v>
      </c>
    </row>
    <row r="64" spans="1:20" s="12" customFormat="1" ht="16.5" hidden="1" x14ac:dyDescent="0.3">
      <c r="A64" s="8" t="s">
        <v>76</v>
      </c>
      <c r="B64" s="9"/>
      <c r="C64" s="8"/>
      <c r="D64" s="8"/>
      <c r="E64" s="9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61">
        <f t="shared" si="1"/>
        <v>0</v>
      </c>
    </row>
    <row r="65" spans="1:20" s="12" customFormat="1" ht="16.5" hidden="1" x14ac:dyDescent="0.3">
      <c r="A65" s="31" t="s">
        <v>15</v>
      </c>
      <c r="B65" s="9" t="s">
        <v>77</v>
      </c>
      <c r="C65" s="8" t="s">
        <v>78</v>
      </c>
      <c r="D65" s="8" t="s">
        <v>79</v>
      </c>
      <c r="E65" s="25" t="s">
        <v>80</v>
      </c>
      <c r="F65" s="33">
        <v>17.800999999999998</v>
      </c>
      <c r="G65" s="63" t="s">
        <v>36</v>
      </c>
      <c r="H65" s="34"/>
      <c r="I65" s="34"/>
      <c r="J65" s="34"/>
      <c r="K65" s="34"/>
      <c r="L65" s="34">
        <v>13137</v>
      </c>
      <c r="M65" s="34"/>
      <c r="N65" s="34"/>
      <c r="O65" s="34"/>
      <c r="P65" s="34"/>
      <c r="Q65" s="34"/>
      <c r="R65" s="34"/>
      <c r="S65" s="34"/>
      <c r="T65" s="61">
        <f t="shared" si="1"/>
        <v>13137</v>
      </c>
    </row>
    <row r="66" spans="1:20" s="12" customFormat="1" ht="16.5" hidden="1" x14ac:dyDescent="0.3">
      <c r="A66" s="24"/>
      <c r="B66" s="9"/>
      <c r="C66" s="28"/>
      <c r="D66" s="28"/>
      <c r="E66" s="28"/>
      <c r="F66" s="9"/>
      <c r="G66" s="9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61">
        <f t="shared" si="1"/>
        <v>0</v>
      </c>
    </row>
    <row r="67" spans="1:20" s="12" customFormat="1" ht="16.5" x14ac:dyDescent="0.3">
      <c r="A67" s="11"/>
      <c r="B67" s="11"/>
      <c r="C67" s="11"/>
      <c r="D67" s="7"/>
      <c r="E67" s="7"/>
      <c r="F67" s="7"/>
      <c r="G67" s="7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61"/>
    </row>
    <row r="68" spans="1:20" s="12" customFormat="1" ht="16.5" x14ac:dyDescent="0.3">
      <c r="A68" s="13" t="s">
        <v>0</v>
      </c>
      <c r="B68" s="13"/>
      <c r="C68" s="15"/>
      <c r="D68" s="15"/>
      <c r="E68" s="15"/>
      <c r="F68" s="15"/>
      <c r="G68" s="15"/>
      <c r="H68" s="35">
        <f>SUM(H19:H67)</f>
        <v>3304.6699999999992</v>
      </c>
      <c r="I68" s="35">
        <f>SUM(I22:I67)</f>
        <v>569910</v>
      </c>
      <c r="J68" s="35">
        <f>SUM(J43:J60)</f>
        <v>125629</v>
      </c>
      <c r="K68" s="35">
        <f>SUM(K34:K38)</f>
        <v>56002.13</v>
      </c>
      <c r="L68" s="35">
        <f>SUM(L65:L67)</f>
        <v>13137</v>
      </c>
      <c r="M68" s="35">
        <f>SUM(M8:M11)</f>
        <v>95000</v>
      </c>
      <c r="N68" s="35">
        <f>SUM(N46:N52)</f>
        <v>102540</v>
      </c>
      <c r="O68" s="35">
        <f>SUM(O7:O11)</f>
        <v>317671</v>
      </c>
      <c r="P68" s="35">
        <f>SUM(P14:P18)</f>
        <v>163662</v>
      </c>
      <c r="Q68" s="35">
        <f>SUM(Q49:Q66)</f>
        <v>875744</v>
      </c>
      <c r="R68" s="35">
        <f>SUM(R43:R59)</f>
        <v>14123</v>
      </c>
      <c r="S68" s="35">
        <f>SUM(S14:S21)</f>
        <v>14285.9</v>
      </c>
      <c r="T68" s="61"/>
    </row>
    <row r="69" spans="1:20" s="12" customFormat="1" ht="16.5" x14ac:dyDescent="0.3">
      <c r="A69" s="52"/>
      <c r="B69" s="52"/>
      <c r="C69" s="16"/>
      <c r="D69" s="16"/>
      <c r="E69" s="16"/>
      <c r="F69" s="16"/>
      <c r="G69" s="1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8"/>
    </row>
    <row r="70" spans="1:20" s="12" customFormat="1" ht="16.5" x14ac:dyDescent="0.3">
      <c r="A70" s="3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20" s="12" customFormat="1" ht="16.5" x14ac:dyDescent="0.3">
      <c r="A71" s="38" t="s">
        <v>9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20" s="12" customFormat="1" ht="16.5" hidden="1" x14ac:dyDescent="0.3">
      <c r="A72" s="38" t="s">
        <v>50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20" s="12" customFormat="1" ht="16.5" hidden="1" x14ac:dyDescent="0.3">
      <c r="A73" s="52" t="s">
        <v>51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20" ht="15" hidden="1" x14ac:dyDescent="0.25">
      <c r="A74" s="38" t="s">
        <v>55</v>
      </c>
    </row>
    <row r="75" spans="1:20" ht="15" hidden="1" x14ac:dyDescent="0.25">
      <c r="A75" s="52" t="s">
        <v>56</v>
      </c>
    </row>
    <row r="76" spans="1:20" ht="15" hidden="1" x14ac:dyDescent="0.25">
      <c r="A76" s="38" t="s">
        <v>62</v>
      </c>
    </row>
    <row r="77" spans="1:20" ht="15" hidden="1" x14ac:dyDescent="0.25">
      <c r="A77" s="52" t="s">
        <v>63</v>
      </c>
    </row>
    <row r="78" spans="1:20" ht="15" hidden="1" x14ac:dyDescent="0.25">
      <c r="A78" s="38" t="s">
        <v>73</v>
      </c>
    </row>
    <row r="79" spans="1:20" ht="15" hidden="1" x14ac:dyDescent="0.25">
      <c r="A79" s="52" t="s">
        <v>74</v>
      </c>
    </row>
    <row r="80" spans="1:20" ht="15" hidden="1" x14ac:dyDescent="0.25">
      <c r="A80" s="38" t="s">
        <v>81</v>
      </c>
    </row>
    <row r="81" spans="1:1" ht="15" hidden="1" x14ac:dyDescent="0.25">
      <c r="A81" s="52" t="s">
        <v>82</v>
      </c>
    </row>
    <row r="82" spans="1:1" ht="15" hidden="1" x14ac:dyDescent="0.25">
      <c r="A82" s="38" t="s">
        <v>87</v>
      </c>
    </row>
    <row r="83" spans="1:1" ht="15" hidden="1" x14ac:dyDescent="0.25">
      <c r="A83" s="38" t="s">
        <v>88</v>
      </c>
    </row>
    <row r="84" spans="1:1" ht="15" hidden="1" x14ac:dyDescent="0.25">
      <c r="A84" s="38" t="s">
        <v>90</v>
      </c>
    </row>
    <row r="85" spans="1:1" ht="15" hidden="1" x14ac:dyDescent="0.25">
      <c r="A85" s="52" t="s">
        <v>89</v>
      </c>
    </row>
    <row r="86" spans="1:1" ht="15" hidden="1" x14ac:dyDescent="0.25">
      <c r="A86" s="38" t="s">
        <v>95</v>
      </c>
    </row>
    <row r="87" spans="1:1" ht="15" hidden="1" x14ac:dyDescent="0.25">
      <c r="A87" s="52" t="s">
        <v>94</v>
      </c>
    </row>
    <row r="88" spans="1:1" ht="15" hidden="1" x14ac:dyDescent="0.25">
      <c r="A88" s="38" t="s">
        <v>100</v>
      </c>
    </row>
    <row r="89" spans="1:1" ht="15" hidden="1" x14ac:dyDescent="0.25">
      <c r="A89" s="52" t="s">
        <v>101</v>
      </c>
    </row>
    <row r="90" spans="1:1" ht="15" hidden="1" x14ac:dyDescent="0.25">
      <c r="A90" s="38" t="s">
        <v>109</v>
      </c>
    </row>
    <row r="91" spans="1:1" ht="15" hidden="1" x14ac:dyDescent="0.25">
      <c r="A91" s="52" t="s">
        <v>108</v>
      </c>
    </row>
    <row r="92" spans="1:1" ht="15" hidden="1" x14ac:dyDescent="0.25">
      <c r="A92" s="38" t="s">
        <v>113</v>
      </c>
    </row>
    <row r="93" spans="1:1" ht="15" hidden="1" x14ac:dyDescent="0.25">
      <c r="A93" s="52" t="s">
        <v>111</v>
      </c>
    </row>
    <row r="94" spans="1:1" ht="15" x14ac:dyDescent="0.25">
      <c r="A94" s="38" t="s">
        <v>115</v>
      </c>
    </row>
    <row r="95" spans="1:1" ht="15" x14ac:dyDescent="0.25">
      <c r="A95" s="52" t="s">
        <v>116</v>
      </c>
    </row>
    <row r="101" spans="1:1" ht="16.5" x14ac:dyDescent="0.3">
      <c r="A101" s="12" t="s">
        <v>41</v>
      </c>
    </row>
    <row r="102" spans="1:1" ht="16.5" x14ac:dyDescent="0.3">
      <c r="A102" s="12" t="s">
        <v>44</v>
      </c>
    </row>
    <row r="103" spans="1:1" ht="16.5" x14ac:dyDescent="0.3">
      <c r="A103" s="12" t="s">
        <v>42</v>
      </c>
    </row>
    <row r="104" spans="1:1" ht="16.5" x14ac:dyDescent="0.3">
      <c r="A104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2024-02-28T21:12:19Z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